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212a5c0de9914758/Documents/"/>
    </mc:Choice>
  </mc:AlternateContent>
  <xr:revisionPtr revIDLastSave="3" documentId="8_{285F8D0F-06F9-447E-86FA-F0723B79CA40}" xr6:coauthVersionLast="47" xr6:coauthVersionMax="47" xr10:uidLastSave="{649B1B11-89BD-49C0-838F-7D7A150500A8}"/>
  <bookViews>
    <workbookView xWindow="-98" yWindow="-98" windowWidth="21795" windowHeight="13875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2" i="1" l="1"/>
  <c r="H262" i="1"/>
  <c r="E262" i="1"/>
  <c r="B262" i="1"/>
  <c r="E245" i="1"/>
  <c r="B245" i="1"/>
  <c r="K245" i="1"/>
  <c r="H245" i="1"/>
  <c r="K229" i="1"/>
  <c r="H229" i="1"/>
  <c r="E229" i="1"/>
  <c r="B229" i="1"/>
  <c r="K212" i="1"/>
  <c r="H212" i="1"/>
  <c r="E212" i="1"/>
  <c r="B212" i="1"/>
  <c r="K195" i="1"/>
  <c r="H195" i="1"/>
  <c r="E195" i="1"/>
  <c r="B195" i="1"/>
  <c r="K178" i="1"/>
  <c r="H178" i="1"/>
  <c r="E178" i="1"/>
  <c r="B178" i="1"/>
  <c r="H160" i="1"/>
  <c r="K160" i="1"/>
  <c r="E160" i="1"/>
  <c r="B160" i="1"/>
  <c r="K143" i="1"/>
  <c r="H143" i="1"/>
  <c r="B143" i="1"/>
  <c r="E143" i="1"/>
  <c r="H46" i="1"/>
  <c r="H126" i="1"/>
  <c r="K126" i="1"/>
  <c r="E58" i="1"/>
  <c r="K58" i="1"/>
  <c r="E65" i="1"/>
  <c r="E75" i="1"/>
  <c r="B63" i="1"/>
  <c r="B75" i="1"/>
  <c r="E126" i="1"/>
  <c r="H109" i="1"/>
  <c r="B126" i="1"/>
  <c r="K109" i="1"/>
  <c r="H80" i="1"/>
  <c r="B80" i="1"/>
  <c r="E109" i="1"/>
  <c r="B109" i="1"/>
  <c r="H92" i="1"/>
  <c r="K92" i="1"/>
  <c r="E92" i="1"/>
  <c r="B92" i="1"/>
  <c r="H75" i="1"/>
  <c r="K63" i="1"/>
  <c r="K75" i="1"/>
  <c r="H58" i="1"/>
  <c r="B58" i="1"/>
  <c r="E42" i="1"/>
  <c r="K42" i="1"/>
  <c r="H42" i="1"/>
  <c r="B42" i="1"/>
  <c r="K27" i="1"/>
  <c r="H27" i="1"/>
  <c r="E27" i="1"/>
  <c r="B27" i="1"/>
  <c r="H7" i="1"/>
  <c r="H8" i="1"/>
  <c r="K11" i="1"/>
  <c r="K12" i="1"/>
  <c r="K10" i="1"/>
  <c r="B15" i="1"/>
  <c r="E15" i="1"/>
  <c r="H15" i="1"/>
  <c r="K15" i="1"/>
</calcChain>
</file>

<file path=xl/sharedStrings.xml><?xml version="1.0" encoding="utf-8"?>
<sst xmlns="http://schemas.openxmlformats.org/spreadsheetml/2006/main" count="348" uniqueCount="119">
  <si>
    <t>ACCOUNT SUMMARY</t>
  </si>
  <si>
    <t>Beginning balance as of 10/1/2013</t>
  </si>
  <si>
    <t>TFC GOLF SUMMARY: OCT 2013 - JAN 2014</t>
  </si>
  <si>
    <t>TFC CRICKET SUMMARY OCT: 2013 - APR 2014</t>
  </si>
  <si>
    <t>RECEIPTS</t>
  </si>
  <si>
    <t>PAYMENTS</t>
  </si>
  <si>
    <t>FEE COLLECTION</t>
  </si>
  <si>
    <t>GOLF COURSE RESERVATION &amp; MISCELLANEOUS EXPENSE</t>
  </si>
  <si>
    <t>SCORING &amp; UMPIRING</t>
  </si>
  <si>
    <t>SPONSORSHIP</t>
  </si>
  <si>
    <t>FOOD EXPENSE</t>
  </si>
  <si>
    <t>GROUND BOOKING</t>
  </si>
  <si>
    <t>TROPHIES</t>
  </si>
  <si>
    <t>FOOD &amp; ENTERTAINMENT EXPENSE</t>
  </si>
  <si>
    <t>INSURANCE</t>
  </si>
  <si>
    <t>MISCELLANEOUS EXPENSE</t>
  </si>
  <si>
    <t>TFC VOLLEY BALL SUMMARY: MAR - MAY 2014</t>
  </si>
  <si>
    <t>TFC GOLF SUMMARY: OCT 2014</t>
  </si>
  <si>
    <t>PARK FEE</t>
  </si>
  <si>
    <t>GOLF FEE + TAX</t>
  </si>
  <si>
    <t>FOOD &amp; MISCELLANEOUS EXPENSE</t>
  </si>
  <si>
    <t>PAYPAL FEE</t>
  </si>
  <si>
    <t>TFC CRICKET SUMMARY: NOV - DEC 2014</t>
  </si>
  <si>
    <t>TFC CRICKET SUMMARY: JAN - MAR 2015</t>
  </si>
  <si>
    <t xml:space="preserve">FOOD </t>
  </si>
  <si>
    <t>BALLS</t>
  </si>
  <si>
    <t>DJ</t>
  </si>
  <si>
    <t>FINALS ENTERTAINMENT</t>
  </si>
  <si>
    <t>FOOD</t>
  </si>
  <si>
    <t>WEBSITE ANNUAL FEE</t>
  </si>
  <si>
    <t>SUNBIZ</t>
  </si>
  <si>
    <t>UMPIRE UNIFORMS</t>
  </si>
  <si>
    <t>TFC CRICKET SUMMARY: OCT - DEC 2015</t>
  </si>
  <si>
    <t>TFC VOLLEYBALL SUMMARY: JAN - MAR 2016</t>
  </si>
  <si>
    <t>BANK SERVICE FEE</t>
  </si>
  <si>
    <t xml:space="preserve">ADDITIONAL FEE </t>
  </si>
  <si>
    <t>CRICKET BALLS</t>
  </si>
  <si>
    <t>TASF-FINAL'S DAY - $175.00</t>
  </si>
  <si>
    <t>BCCI-FINAL'S DAY - $150.00</t>
  </si>
  <si>
    <t>SMI-FINAL'S DAY - $200.00</t>
  </si>
  <si>
    <t>INDIA PALACE - FOOD &amp; DRINKS</t>
  </si>
  <si>
    <t>PARK RESERVATION</t>
  </si>
  <si>
    <t>IRCC-FINAL'S DAY - $800.00</t>
  </si>
  <si>
    <t>LUNCH</t>
  </si>
  <si>
    <t>INSURANCE RECEIPT (CORPORATE LEAGUE)</t>
  </si>
  <si>
    <t>MC - PREET SAHANI</t>
  </si>
  <si>
    <t>SUNDRIES/DRINKS</t>
  </si>
  <si>
    <t>SPONSORSHIP (MBAF-KASHYAP BAKHAI)</t>
  </si>
  <si>
    <t>ACCESSORIES</t>
  </si>
  <si>
    <t>SPONSORSHIP (PRASAN - SANJAY PAHARIA)</t>
  </si>
  <si>
    <t>TFC CRICKET SUMMARY: OCT - DEC 2016</t>
  </si>
  <si>
    <t>TFC GOLF SUMMARY: MAR 2017</t>
  </si>
  <si>
    <t xml:space="preserve">DONATION - PRASAN </t>
  </si>
  <si>
    <t>LOU SCALIAS AWARDS - FOOD &amp; DRINKS</t>
  </si>
  <si>
    <t xml:space="preserve">FOOD - INDIA PALACE </t>
  </si>
  <si>
    <t>TFC VOLLEYBALL SUMMARY:  AUG 2017</t>
  </si>
  <si>
    <t>TFC CRICKET SUMMARY: OCT - DEC 2017</t>
  </si>
  <si>
    <t>DONATION</t>
  </si>
  <si>
    <t xml:space="preserve">FOOD EXPENSES </t>
  </si>
  <si>
    <t>VOLLEYBALL</t>
  </si>
  <si>
    <t>FOOD AND OTHER EXPENSES</t>
  </si>
  <si>
    <t>TFC TABLE TENNIS FALL:  NOV - DEC 2017</t>
  </si>
  <si>
    <t>TFC -CRICKET : JAN - MAR 2018</t>
  </si>
  <si>
    <t>AWARDS</t>
  </si>
  <si>
    <t xml:space="preserve">DRINKS EXPENSES </t>
  </si>
  <si>
    <t>WEBSITE DOMAIN</t>
  </si>
  <si>
    <t>VENUE</t>
  </si>
  <si>
    <t>FOOD AND DRINKS</t>
  </si>
  <si>
    <t>TFC TENNIS:  JAN 2018</t>
  </si>
  <si>
    <t>TFC GOLF : 2018</t>
  </si>
  <si>
    <t>TOURNAMENT EXPENSES</t>
  </si>
  <si>
    <t>TFC -CRICKET : 2018</t>
  </si>
  <si>
    <t>TFC -CRICKET : 2019</t>
  </si>
  <si>
    <t>EMPIRE UNIFORMS SPONSORSHIP</t>
  </si>
  <si>
    <t>TFC -CRICKET : Fall 2019</t>
  </si>
  <si>
    <t>TFC -CRICKET : Spring and Fall 2020</t>
  </si>
  <si>
    <t>UNIFORMS</t>
  </si>
  <si>
    <t>TFC -CRICKET : Spring  2021</t>
  </si>
  <si>
    <t>TFC GOLF : 2021</t>
  </si>
  <si>
    <t>TFC -CRICKET : Fall  2021</t>
  </si>
  <si>
    <t>TFC GOLF : Spring 2022</t>
  </si>
  <si>
    <t>TFC  Tennis 2022</t>
  </si>
  <si>
    <t>TFC -CRICKET : Spring 2022</t>
  </si>
  <si>
    <t>VENUE and DRINKS</t>
  </si>
  <si>
    <t>CASH AWARDS</t>
  </si>
  <si>
    <t>NEW TROPHY</t>
  </si>
  <si>
    <t>TFC -TABLE TENNIS 2022</t>
  </si>
  <si>
    <t>TFC -CRICKET : Fall 2022</t>
  </si>
  <si>
    <t>VENUE + TT BALLS</t>
  </si>
  <si>
    <t>FOOD + DRINKS</t>
  </si>
  <si>
    <t>Sponsorship for Uniforms</t>
  </si>
  <si>
    <t>TROPHIES (All Tournaments Upto 2023)</t>
  </si>
  <si>
    <t>MOM Cash Awards</t>
  </si>
  <si>
    <t>Website Fee</t>
  </si>
  <si>
    <t>All uniforms</t>
  </si>
  <si>
    <t>TFC GOLF : Spring 2023</t>
  </si>
  <si>
    <t>TFC -CRICKET : Spring 2023</t>
  </si>
  <si>
    <t>Ground Booking</t>
  </si>
  <si>
    <t>FOOD, DRINKS, TIPS</t>
  </si>
  <si>
    <t>Sponsorship for Uniforms (Blaze)</t>
  </si>
  <si>
    <t>TROPHIES (Cost included in Cricket Fall 2022 summary)</t>
  </si>
  <si>
    <t>Fee Refunds</t>
  </si>
  <si>
    <t>PayPal Fees</t>
  </si>
  <si>
    <t>Cah Prizes</t>
  </si>
  <si>
    <t>Cricket Balls (2 seasons)</t>
  </si>
  <si>
    <t xml:space="preserve">Food, Drinks </t>
  </si>
  <si>
    <t>Additional Trophies</t>
  </si>
  <si>
    <t>PayPal fee</t>
  </si>
  <si>
    <t>TFC Plus 2023</t>
  </si>
  <si>
    <t>TFC -CRICKET : Fall 2023</t>
  </si>
  <si>
    <t>Ground Booking for MUPL</t>
  </si>
  <si>
    <t>Ground Booking (MUPL and Plus)</t>
  </si>
  <si>
    <t>Awards</t>
  </si>
  <si>
    <t>Uniforms (Plus)</t>
  </si>
  <si>
    <t>Website</t>
  </si>
  <si>
    <t>0ther fees</t>
  </si>
  <si>
    <t>Ending balance as of 11/30/2023</t>
  </si>
  <si>
    <t>Cash Prizes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</si>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</sst>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44" fontId="0" fillId="0" borderId="0" xfId="1" applyFont="1"/>
    <xf numFmtId="0" fontId="0" fillId="0" borderId="5" xfId="0" applyBorder="1"/>
    <xf numFmtId="44" fontId="0" fillId="0" borderId="6" xfId="1" applyFont="1" applyFill="1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44" fontId="0" fillId="0" borderId="6" xfId="1" applyFont="1" applyBorder="1"/>
    <xf numFmtId="0" fontId="2" fillId="0" borderId="11" xfId="0" applyFont="1" applyBorder="1"/>
    <xf numFmtId="44" fontId="2" fillId="0" borderId="8" xfId="0" applyNumberFormat="1" applyFont="1" applyBorder="1"/>
    <xf numFmtId="0" fontId="2" fillId="0" borderId="7" xfId="0" applyFont="1" applyBorder="1"/>
    <xf numFmtId="44" fontId="2" fillId="0" borderId="8" xfId="1" applyFont="1" applyBorder="1"/>
    <xf numFmtId="0" fontId="0" fillId="0" borderId="9" xfId="0" applyBorder="1" applyAlignment="1">
      <alignment wrapText="1"/>
    </xf>
    <xf numFmtId="0" fontId="0" fillId="0" borderId="4" xfId="0" applyBorder="1"/>
    <xf numFmtId="44" fontId="0" fillId="0" borderId="10" xfId="1" applyFont="1" applyBorder="1"/>
    <xf numFmtId="0" fontId="2" fillId="0" borderId="7" xfId="0" applyFont="1" applyBorder="1" applyAlignment="1">
      <alignment wrapText="1"/>
    </xf>
    <xf numFmtId="0" fontId="0" fillId="0" borderId="11" xfId="0" applyBorder="1"/>
    <xf numFmtId="44" fontId="0" fillId="0" borderId="12" xfId="1" applyFont="1" applyFill="1" applyBorder="1"/>
    <xf numFmtId="44" fontId="0" fillId="0" borderId="13" xfId="1" applyFont="1" applyFill="1" applyBorder="1"/>
    <xf numFmtId="0" fontId="0" fillId="0" borderId="13" xfId="0" applyBorder="1"/>
    <xf numFmtId="44" fontId="2" fillId="0" borderId="14" xfId="0" applyNumberFormat="1" applyFont="1" applyBorder="1"/>
    <xf numFmtId="0" fontId="0" fillId="0" borderId="16" xfId="0" applyBorder="1"/>
    <xf numFmtId="49" fontId="0" fillId="0" borderId="16" xfId="0" applyNumberFormat="1" applyBorder="1" applyAlignment="1">
      <alignment wrapText="1"/>
    </xf>
    <xf numFmtId="0" fontId="2" fillId="0" borderId="17" xfId="0" applyFont="1" applyBorder="1"/>
    <xf numFmtId="0" fontId="0" fillId="0" borderId="9" xfId="0" applyBorder="1"/>
    <xf numFmtId="44" fontId="0" fillId="0" borderId="13" xfId="1" applyFont="1" applyBorder="1"/>
    <xf numFmtId="0" fontId="0" fillId="0" borderId="15" xfId="0" applyBorder="1" applyAlignment="1">
      <alignment wrapText="1"/>
    </xf>
    <xf numFmtId="44" fontId="1" fillId="0" borderId="6" xfId="1" applyFont="1" applyBorder="1"/>
    <xf numFmtId="44" fontId="3" fillId="0" borderId="8" xfId="0" applyNumberFormat="1" applyFont="1" applyBorder="1"/>
    <xf numFmtId="44" fontId="4" fillId="0" borderId="6" xfId="1" applyFont="1" applyBorder="1"/>
    <xf numFmtId="44" fontId="0" fillId="0" borderId="10" xfId="1" applyFont="1" applyFill="1" applyBorder="1"/>
    <xf numFmtId="49" fontId="0" fillId="0" borderId="5" xfId="0" applyNumberFormat="1" applyBorder="1" applyAlignment="1">
      <alignment wrapText="1"/>
    </xf>
    <xf numFmtId="44" fontId="0" fillId="0" borderId="0" xfId="0" applyNumberFormat="1"/>
    <xf numFmtId="44" fontId="1" fillId="0" borderId="6" xfId="1" applyFont="1" applyFill="1" applyBorder="1"/>
    <xf numFmtId="8" fontId="0" fillId="0" borderId="6" xfId="1" applyNumberFormat="1" applyFont="1" applyFill="1" applyBorder="1"/>
    <xf numFmtId="0" fontId="0" fillId="0" borderId="5" xfId="0" applyBorder="1" applyAlignment="1">
      <alignment wrapText="1"/>
    </xf>
    <xf numFmtId="0" fontId="2" fillId="0" borderId="5" xfId="0" applyFont="1" applyBorder="1"/>
    <xf numFmtId="44" fontId="4" fillId="0" borderId="13" xfId="1" applyFont="1" applyBorder="1"/>
    <xf numFmtId="0" fontId="2" fillId="10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2"/>
  <sheetViews>
    <sheetView tabSelected="1" topLeftCell="B1" workbookViewId="0">
      <pane ySplit="3" topLeftCell="A238" activePane="bottomLeft" state="frozen"/>
      <selection pane="bottomLeft" activeCell="J264" sqref="J264"/>
    </sheetView>
  </sheetViews>
  <sheetFormatPr defaultRowHeight="14.25" x14ac:dyDescent="0.45"/>
  <cols>
    <col min="1" max="1" width="39.3984375" bestFit="1" customWidth="1"/>
    <col min="2" max="2" width="11.3984375" customWidth="1"/>
    <col min="3" max="3" width="2.73046875" customWidth="1"/>
    <col min="4" max="4" width="33" customWidth="1"/>
    <col min="5" max="5" width="16.86328125" customWidth="1"/>
    <col min="6" max="6" width="4.73046875" customWidth="1"/>
    <col min="7" max="7" width="40.3984375" bestFit="1" customWidth="1"/>
    <col min="8" max="8" width="11.59765625" bestFit="1" customWidth="1"/>
    <col min="9" max="9" width="3" customWidth="1"/>
    <col min="10" max="10" width="40.86328125" customWidth="1"/>
    <col min="11" max="11" width="13.73046875" customWidth="1"/>
    <col min="13" max="13" width="9.1328125" customWidth="1"/>
    <col min="16" max="16" width="9.1328125" customWidth="1"/>
    <col min="19" max="19" width="9.1328125" customWidth="1"/>
  </cols>
  <sheetData>
    <row r="1" spans="1:11" ht="14.65" thickBot="1" x14ac:dyDescent="0.5">
      <c r="E1" s="46" t="s">
        <v>0</v>
      </c>
      <c r="F1" s="47"/>
      <c r="G1" s="48"/>
    </row>
    <row r="2" spans="1:11" ht="30" customHeight="1" x14ac:dyDescent="0.45">
      <c r="E2" s="12" t="s">
        <v>1</v>
      </c>
      <c r="F2" s="13"/>
      <c r="G2" s="14">
        <v>3642.86</v>
      </c>
    </row>
    <row r="3" spans="1:11" ht="30.75" customHeight="1" thickBot="1" x14ac:dyDescent="0.5">
      <c r="E3" s="15" t="s">
        <v>116</v>
      </c>
      <c r="F3" s="16"/>
      <c r="G3" s="28">
        <v>13135</v>
      </c>
      <c r="H3" s="32"/>
      <c r="J3" s="32"/>
    </row>
    <row r="4" spans="1:11" ht="14.65" thickBot="1" x14ac:dyDescent="0.5"/>
    <row r="5" spans="1:11" ht="14.65" thickBot="1" x14ac:dyDescent="0.5">
      <c r="A5" s="49" t="s">
        <v>2</v>
      </c>
      <c r="B5" s="50"/>
      <c r="C5" s="50"/>
      <c r="D5" s="50"/>
      <c r="E5" s="51"/>
      <c r="G5" s="52" t="s">
        <v>3</v>
      </c>
      <c r="H5" s="53"/>
      <c r="I5" s="53"/>
      <c r="J5" s="53"/>
      <c r="K5" s="54"/>
    </row>
    <row r="6" spans="1:11" ht="14.65" thickBot="1" x14ac:dyDescent="0.5">
      <c r="A6" s="41" t="s">
        <v>4</v>
      </c>
      <c r="B6" s="42"/>
      <c r="D6" s="41" t="s">
        <v>5</v>
      </c>
      <c r="E6" s="42"/>
      <c r="G6" s="41" t="s">
        <v>4</v>
      </c>
      <c r="H6" s="42"/>
      <c r="J6" s="41" t="s">
        <v>5</v>
      </c>
      <c r="K6" s="42"/>
    </row>
    <row r="7" spans="1:11" ht="28.5" x14ac:dyDescent="0.45">
      <c r="A7" s="2" t="s">
        <v>6</v>
      </c>
      <c r="B7" s="17">
        <v>2110</v>
      </c>
      <c r="D7" s="26" t="s">
        <v>7</v>
      </c>
      <c r="E7" s="7">
        <v>3534.86</v>
      </c>
      <c r="G7" s="24" t="s">
        <v>6</v>
      </c>
      <c r="H7" s="17">
        <f>5150+600</f>
        <v>5750</v>
      </c>
      <c r="J7" s="21" t="s">
        <v>8</v>
      </c>
      <c r="K7" s="27">
        <v>2680.16</v>
      </c>
    </row>
    <row r="8" spans="1:11" x14ac:dyDescent="0.45">
      <c r="A8" s="2" t="s">
        <v>9</v>
      </c>
      <c r="B8" s="18">
        <v>2500</v>
      </c>
      <c r="D8" s="21" t="s">
        <v>10</v>
      </c>
      <c r="E8" s="7">
        <v>371</v>
      </c>
      <c r="G8" s="2" t="s">
        <v>9</v>
      </c>
      <c r="H8" s="25">
        <f>5700-300</f>
        <v>5400</v>
      </c>
      <c r="J8" s="21" t="s">
        <v>11</v>
      </c>
      <c r="K8" s="27">
        <v>1215</v>
      </c>
    </row>
    <row r="9" spans="1:11" x14ac:dyDescent="0.45">
      <c r="A9" s="2"/>
      <c r="B9" s="19"/>
      <c r="D9" s="21"/>
      <c r="E9" s="3"/>
      <c r="G9" s="2"/>
      <c r="H9" s="18"/>
      <c r="J9" s="21" t="s">
        <v>12</v>
      </c>
      <c r="K9" s="27">
        <v>877</v>
      </c>
    </row>
    <row r="10" spans="1:11" x14ac:dyDescent="0.45">
      <c r="A10" s="2"/>
      <c r="B10" s="19"/>
      <c r="D10" s="21"/>
      <c r="E10" s="7"/>
      <c r="G10" s="2"/>
      <c r="H10" s="18"/>
      <c r="J10" s="21" t="s">
        <v>13</v>
      </c>
      <c r="K10" s="27">
        <f>1674.25+7.98+215</f>
        <v>1897.23</v>
      </c>
    </row>
    <row r="11" spans="1:11" x14ac:dyDescent="0.45">
      <c r="A11" s="2"/>
      <c r="B11" s="19"/>
      <c r="D11" s="22"/>
      <c r="E11" s="7"/>
      <c r="G11" s="2"/>
      <c r="H11" s="18"/>
      <c r="J11" s="21" t="s">
        <v>14</v>
      </c>
      <c r="K11" s="27">
        <f>1643+61.25</f>
        <v>1704.25</v>
      </c>
    </row>
    <row r="12" spans="1:11" x14ac:dyDescent="0.45">
      <c r="A12" s="2"/>
      <c r="B12" s="19"/>
      <c r="D12" s="21"/>
      <c r="E12" s="7"/>
      <c r="G12" s="2"/>
      <c r="H12" s="18"/>
      <c r="J12" s="21" t="s">
        <v>15</v>
      </c>
      <c r="K12" s="27">
        <f>1413.36-7.98-215-61.25</f>
        <v>1129.1299999999999</v>
      </c>
    </row>
    <row r="13" spans="1:11" x14ac:dyDescent="0.45">
      <c r="A13" s="2"/>
      <c r="B13" s="19"/>
      <c r="D13" s="22"/>
      <c r="E13" s="7"/>
      <c r="G13" s="2"/>
      <c r="H13" s="18"/>
      <c r="J13" s="21"/>
      <c r="K13" s="7"/>
    </row>
    <row r="14" spans="1:11" x14ac:dyDescent="0.45">
      <c r="A14" s="2"/>
      <c r="B14" s="19"/>
      <c r="D14" s="21"/>
      <c r="E14" s="4"/>
      <c r="G14" s="2"/>
      <c r="H14" s="19"/>
      <c r="J14" s="21"/>
      <c r="K14" s="7"/>
    </row>
    <row r="15" spans="1:11" ht="14.65" thickBot="1" x14ac:dyDescent="0.5">
      <c r="A15" s="5"/>
      <c r="B15" s="20">
        <f>SUM(B7:B14)</f>
        <v>4610</v>
      </c>
      <c r="C15" s="8"/>
      <c r="D15" s="23"/>
      <c r="E15" s="9">
        <f>SUM(E7:E14)</f>
        <v>3905.86</v>
      </c>
      <c r="F15" s="6"/>
      <c r="G15" s="10"/>
      <c r="H15" s="20">
        <f>SUM(H7:H14)</f>
        <v>11150</v>
      </c>
      <c r="I15" s="8"/>
      <c r="J15" s="23"/>
      <c r="K15" s="11">
        <f>SUM(K7:K14)</f>
        <v>9502.7699999999986</v>
      </c>
    </row>
    <row r="16" spans="1:11" ht="14.65" thickBot="1" x14ac:dyDescent="0.5">
      <c r="K16" s="1"/>
    </row>
    <row r="17" spans="1:11" ht="14.65" thickBot="1" x14ac:dyDescent="0.5">
      <c r="A17" s="58" t="s">
        <v>16</v>
      </c>
      <c r="B17" s="59"/>
      <c r="C17" s="59"/>
      <c r="D17" s="59"/>
      <c r="E17" s="60"/>
      <c r="G17" s="61" t="s">
        <v>17</v>
      </c>
      <c r="H17" s="62"/>
      <c r="I17" s="62"/>
      <c r="J17" s="62"/>
      <c r="K17" s="63"/>
    </row>
    <row r="18" spans="1:11" ht="14.65" thickBot="1" x14ac:dyDescent="0.5">
      <c r="A18" s="41" t="s">
        <v>4</v>
      </c>
      <c r="B18" s="42"/>
      <c r="D18" s="41" t="s">
        <v>5</v>
      </c>
      <c r="E18" s="42"/>
      <c r="G18" s="41" t="s">
        <v>4</v>
      </c>
      <c r="H18" s="42"/>
      <c r="J18" s="41" t="s">
        <v>5</v>
      </c>
      <c r="K18" s="42"/>
    </row>
    <row r="19" spans="1:11" x14ac:dyDescent="0.45">
      <c r="A19" s="2" t="s">
        <v>6</v>
      </c>
      <c r="B19" s="17">
        <v>1525</v>
      </c>
      <c r="D19" s="26" t="s">
        <v>18</v>
      </c>
      <c r="E19" s="7">
        <v>150</v>
      </c>
      <c r="G19" s="2" t="s">
        <v>6</v>
      </c>
      <c r="H19" s="17">
        <v>2885</v>
      </c>
      <c r="J19" s="26" t="s">
        <v>19</v>
      </c>
      <c r="K19" s="7">
        <v>2000.36</v>
      </c>
    </row>
    <row r="20" spans="1:11" x14ac:dyDescent="0.45">
      <c r="A20" s="2"/>
      <c r="B20" s="19"/>
      <c r="D20" s="21" t="s">
        <v>20</v>
      </c>
      <c r="E20" s="7">
        <v>278.98</v>
      </c>
      <c r="G20" s="2"/>
      <c r="H20" s="18"/>
      <c r="J20" s="21" t="s">
        <v>20</v>
      </c>
      <c r="K20" s="7">
        <v>366.33</v>
      </c>
    </row>
    <row r="21" spans="1:11" x14ac:dyDescent="0.45">
      <c r="A21" s="2"/>
      <c r="B21" s="19"/>
      <c r="D21" s="21" t="s">
        <v>12</v>
      </c>
      <c r="E21" s="3">
        <v>240</v>
      </c>
      <c r="G21" s="2"/>
      <c r="H21" s="19"/>
      <c r="J21" s="21" t="s">
        <v>12</v>
      </c>
      <c r="K21" s="3">
        <v>72</v>
      </c>
    </row>
    <row r="22" spans="1:11" x14ac:dyDescent="0.45">
      <c r="A22" s="2"/>
      <c r="B22" s="19"/>
      <c r="D22" s="21" t="s">
        <v>21</v>
      </c>
      <c r="E22" s="7">
        <v>30.1</v>
      </c>
      <c r="G22" s="2"/>
      <c r="H22" s="19"/>
      <c r="J22" s="21"/>
      <c r="K22" s="7"/>
    </row>
    <row r="23" spans="1:11" x14ac:dyDescent="0.45">
      <c r="A23" s="2"/>
      <c r="B23" s="19"/>
      <c r="D23" s="22"/>
      <c r="E23" s="7"/>
      <c r="G23" s="2"/>
      <c r="H23" s="19"/>
      <c r="J23" s="22"/>
      <c r="K23" s="7"/>
    </row>
    <row r="24" spans="1:11" x14ac:dyDescent="0.45">
      <c r="A24" s="2"/>
      <c r="B24" s="19"/>
      <c r="D24" s="21"/>
      <c r="E24" s="7"/>
      <c r="G24" s="2"/>
      <c r="H24" s="19"/>
      <c r="J24" s="21"/>
      <c r="K24" s="7"/>
    </row>
    <row r="25" spans="1:11" x14ac:dyDescent="0.45">
      <c r="A25" s="2"/>
      <c r="B25" s="19"/>
      <c r="D25" s="22"/>
      <c r="E25" s="7"/>
      <c r="G25" s="2"/>
      <c r="H25" s="19"/>
      <c r="J25" s="22"/>
      <c r="K25" s="7"/>
    </row>
    <row r="26" spans="1:11" x14ac:dyDescent="0.45">
      <c r="A26" s="2"/>
      <c r="B26" s="19"/>
      <c r="D26" s="21"/>
      <c r="E26" s="4"/>
      <c r="G26" s="2"/>
      <c r="H26" s="19"/>
      <c r="J26" s="21"/>
      <c r="K26" s="4"/>
    </row>
    <row r="27" spans="1:11" ht="14.65" thickBot="1" x14ac:dyDescent="0.5">
      <c r="A27" s="5"/>
      <c r="B27" s="20">
        <f>SUM(B19:B26)</f>
        <v>1525</v>
      </c>
      <c r="C27" s="8"/>
      <c r="D27" s="23"/>
      <c r="E27" s="9">
        <f>SUM(E19:E26)</f>
        <v>699.08</v>
      </c>
      <c r="G27" s="5"/>
      <c r="H27" s="20">
        <f>SUM(H19:H26)</f>
        <v>2885</v>
      </c>
      <c r="I27" s="8"/>
      <c r="J27" s="23"/>
      <c r="K27" s="9">
        <f>SUM(K19:K26)</f>
        <v>2438.69</v>
      </c>
    </row>
    <row r="28" spans="1:11" ht="14.65" thickBot="1" x14ac:dyDescent="0.5"/>
    <row r="29" spans="1:11" ht="14.65" thickBot="1" x14ac:dyDescent="0.5">
      <c r="A29" s="43" t="s">
        <v>22</v>
      </c>
      <c r="B29" s="44"/>
      <c r="C29" s="44"/>
      <c r="D29" s="44"/>
      <c r="E29" s="45"/>
      <c r="G29" s="55" t="s">
        <v>23</v>
      </c>
      <c r="H29" s="56"/>
      <c r="I29" s="56"/>
      <c r="J29" s="56"/>
      <c r="K29" s="57"/>
    </row>
    <row r="30" spans="1:11" ht="14.65" thickBot="1" x14ac:dyDescent="0.5">
      <c r="A30" s="41" t="s">
        <v>4</v>
      </c>
      <c r="B30" s="42"/>
      <c r="D30" s="41" t="s">
        <v>5</v>
      </c>
      <c r="E30" s="42"/>
      <c r="G30" s="41" t="s">
        <v>4</v>
      </c>
      <c r="H30" s="42"/>
      <c r="J30" s="41" t="s">
        <v>5</v>
      </c>
      <c r="K30" s="42"/>
    </row>
    <row r="31" spans="1:11" x14ac:dyDescent="0.45">
      <c r="A31" s="2" t="s">
        <v>6</v>
      </c>
      <c r="B31" s="17">
        <v>6400</v>
      </c>
      <c r="D31" s="21" t="s">
        <v>24</v>
      </c>
      <c r="E31" s="27">
        <v>425</v>
      </c>
      <c r="G31" s="2" t="s">
        <v>6</v>
      </c>
      <c r="H31" s="17">
        <v>6100</v>
      </c>
      <c r="J31" s="22" t="s">
        <v>25</v>
      </c>
      <c r="K31" s="7">
        <v>498</v>
      </c>
    </row>
    <row r="32" spans="1:11" x14ac:dyDescent="0.45">
      <c r="A32" s="2"/>
      <c r="B32" s="18"/>
      <c r="D32" s="21" t="s">
        <v>11</v>
      </c>
      <c r="E32" s="27">
        <v>1760</v>
      </c>
      <c r="G32" s="2" t="s">
        <v>9</v>
      </c>
      <c r="H32" s="18">
        <v>2500</v>
      </c>
      <c r="J32" s="21" t="s">
        <v>26</v>
      </c>
      <c r="K32" s="27">
        <v>400</v>
      </c>
    </row>
    <row r="33" spans="1:11" x14ac:dyDescent="0.45">
      <c r="A33" s="2"/>
      <c r="B33" s="19"/>
      <c r="D33" s="21" t="s">
        <v>15</v>
      </c>
      <c r="E33" s="27">
        <v>425</v>
      </c>
      <c r="G33" s="2"/>
      <c r="H33" s="19"/>
      <c r="J33" s="22" t="s">
        <v>27</v>
      </c>
      <c r="K33" s="7">
        <v>201.4</v>
      </c>
    </row>
    <row r="34" spans="1:11" x14ac:dyDescent="0.45">
      <c r="A34" s="2"/>
      <c r="B34" s="19"/>
      <c r="D34" s="21" t="s">
        <v>8</v>
      </c>
      <c r="E34" s="27">
        <v>1610</v>
      </c>
      <c r="G34" s="2"/>
      <c r="H34" s="19"/>
      <c r="J34" s="21" t="s">
        <v>28</v>
      </c>
      <c r="K34" s="29">
        <v>1846</v>
      </c>
    </row>
    <row r="35" spans="1:11" x14ac:dyDescent="0.45">
      <c r="A35" s="2"/>
      <c r="B35" s="19"/>
      <c r="D35" s="21" t="s">
        <v>12</v>
      </c>
      <c r="E35" s="27">
        <v>554.5</v>
      </c>
      <c r="G35" s="2"/>
      <c r="H35" s="19"/>
      <c r="J35" s="21" t="s">
        <v>11</v>
      </c>
      <c r="K35" s="27">
        <v>2040</v>
      </c>
    </row>
    <row r="36" spans="1:11" x14ac:dyDescent="0.45">
      <c r="A36" s="2"/>
      <c r="B36" s="19"/>
      <c r="D36" s="21" t="s">
        <v>29</v>
      </c>
      <c r="E36" s="27">
        <v>149</v>
      </c>
      <c r="G36" s="2"/>
      <c r="H36" s="19"/>
      <c r="J36" s="21" t="s">
        <v>21</v>
      </c>
      <c r="K36" s="27">
        <v>29.3</v>
      </c>
    </row>
    <row r="37" spans="1:11" x14ac:dyDescent="0.45">
      <c r="A37" s="2"/>
      <c r="B37" s="19"/>
      <c r="D37" s="22"/>
      <c r="E37" s="7"/>
      <c r="G37" s="2"/>
      <c r="H37" s="19"/>
      <c r="J37" s="21" t="s">
        <v>8</v>
      </c>
      <c r="K37" s="27">
        <v>1745</v>
      </c>
    </row>
    <row r="38" spans="1:11" x14ac:dyDescent="0.45">
      <c r="A38" s="2"/>
      <c r="B38" s="19"/>
      <c r="D38" s="22"/>
      <c r="E38" s="7"/>
      <c r="G38" s="2"/>
      <c r="H38" s="19"/>
      <c r="J38" s="22" t="s">
        <v>30</v>
      </c>
      <c r="K38" s="7">
        <v>61.25</v>
      </c>
    </row>
    <row r="39" spans="1:11" x14ac:dyDescent="0.45">
      <c r="A39" s="2"/>
      <c r="B39" s="19"/>
      <c r="D39" s="22"/>
      <c r="E39" s="7"/>
      <c r="G39" s="2"/>
      <c r="H39" s="19"/>
      <c r="J39" s="21" t="s">
        <v>12</v>
      </c>
      <c r="K39" s="27">
        <v>903.5</v>
      </c>
    </row>
    <row r="40" spans="1:11" x14ac:dyDescent="0.45">
      <c r="A40" s="2"/>
      <c r="B40" s="19"/>
      <c r="D40" s="22"/>
      <c r="E40" s="7"/>
      <c r="G40" s="2"/>
      <c r="H40" s="19"/>
      <c r="J40" s="22" t="s">
        <v>31</v>
      </c>
      <c r="K40" s="7">
        <v>308.5</v>
      </c>
    </row>
    <row r="41" spans="1:11" x14ac:dyDescent="0.45">
      <c r="A41" s="2"/>
      <c r="B41" s="19"/>
      <c r="D41" s="21"/>
      <c r="E41" s="4"/>
      <c r="G41" s="2"/>
      <c r="H41" s="19"/>
      <c r="J41" s="21"/>
      <c r="K41" s="4"/>
    </row>
    <row r="42" spans="1:11" ht="14.65" thickBot="1" x14ac:dyDescent="0.5">
      <c r="A42" s="5"/>
      <c r="B42" s="20">
        <f>SUM(B31:B41)</f>
        <v>6400</v>
      </c>
      <c r="C42" s="8"/>
      <c r="D42" s="23"/>
      <c r="E42" s="9">
        <f>SUM(E31:E41)</f>
        <v>4923.5</v>
      </c>
      <c r="G42" s="5"/>
      <c r="H42" s="20">
        <f>SUM(H31:H41)</f>
        <v>8600</v>
      </c>
      <c r="I42" s="8"/>
      <c r="J42" s="23"/>
      <c r="K42" s="9">
        <f>SUM(K31:K41)</f>
        <v>8032.95</v>
      </c>
    </row>
    <row r="43" spans="1:11" ht="14.65" thickBot="1" x14ac:dyDescent="0.5"/>
    <row r="44" spans="1:11" ht="14.65" thickBot="1" x14ac:dyDescent="0.5">
      <c r="A44" s="64" t="s">
        <v>32</v>
      </c>
      <c r="B44" s="65"/>
      <c r="C44" s="65"/>
      <c r="D44" s="65"/>
      <c r="E44" s="66"/>
      <c r="G44" s="43" t="s">
        <v>33</v>
      </c>
      <c r="H44" s="44"/>
      <c r="I44" s="44"/>
      <c r="J44" s="44"/>
      <c r="K44" s="45"/>
    </row>
    <row r="45" spans="1:11" ht="14.65" thickBot="1" x14ac:dyDescent="0.5">
      <c r="A45" s="41" t="s">
        <v>4</v>
      </c>
      <c r="B45" s="42"/>
      <c r="D45" s="41" t="s">
        <v>5</v>
      </c>
      <c r="E45" s="42"/>
      <c r="G45" s="41" t="s">
        <v>4</v>
      </c>
      <c r="H45" s="42"/>
      <c r="J45" s="41" t="s">
        <v>5</v>
      </c>
      <c r="K45" s="42"/>
    </row>
    <row r="46" spans="1:11" x14ac:dyDescent="0.45">
      <c r="A46" s="24" t="s">
        <v>6</v>
      </c>
      <c r="B46" s="30">
        <v>5200</v>
      </c>
      <c r="D46" s="24" t="s">
        <v>34</v>
      </c>
      <c r="E46" s="14">
        <v>98.14</v>
      </c>
      <c r="G46" s="2" t="s">
        <v>6</v>
      </c>
      <c r="H46" s="3">
        <f>1980+318</f>
        <v>2298</v>
      </c>
      <c r="J46" s="24" t="s">
        <v>34</v>
      </c>
      <c r="K46" s="30">
        <v>70</v>
      </c>
    </row>
    <row r="47" spans="1:11" x14ac:dyDescent="0.45">
      <c r="A47" s="2" t="s">
        <v>35</v>
      </c>
      <c r="B47" s="3">
        <v>1325</v>
      </c>
      <c r="D47" s="2" t="s">
        <v>36</v>
      </c>
      <c r="E47" s="7">
        <v>490</v>
      </c>
      <c r="G47" s="2"/>
      <c r="H47" s="3"/>
      <c r="J47" s="2" t="s">
        <v>21</v>
      </c>
      <c r="K47" s="3">
        <v>12.8</v>
      </c>
    </row>
    <row r="48" spans="1:11" x14ac:dyDescent="0.45">
      <c r="A48" t="s">
        <v>37</v>
      </c>
      <c r="B48" s="7"/>
      <c r="D48" s="2" t="s">
        <v>26</v>
      </c>
      <c r="E48" s="27">
        <v>400</v>
      </c>
      <c r="G48" s="2"/>
      <c r="H48" s="7"/>
      <c r="J48" s="31" t="s">
        <v>30</v>
      </c>
      <c r="K48" s="3">
        <v>61.25</v>
      </c>
    </row>
    <row r="49" spans="1:11" x14ac:dyDescent="0.45">
      <c r="A49" t="s">
        <v>38</v>
      </c>
      <c r="B49" s="7"/>
      <c r="D49" s="2" t="s">
        <v>11</v>
      </c>
      <c r="E49" s="27">
        <v>1990</v>
      </c>
      <c r="G49" s="2"/>
      <c r="H49" s="7"/>
      <c r="J49" s="2" t="s">
        <v>12</v>
      </c>
      <c r="K49" s="33">
        <v>310</v>
      </c>
    </row>
    <row r="50" spans="1:11" x14ac:dyDescent="0.45">
      <c r="A50" t="s">
        <v>39</v>
      </c>
      <c r="B50" s="7"/>
      <c r="D50" s="2" t="s">
        <v>40</v>
      </c>
      <c r="E50" s="7">
        <v>2000</v>
      </c>
      <c r="G50" s="2"/>
      <c r="H50" s="7"/>
      <c r="J50" s="2" t="s">
        <v>41</v>
      </c>
      <c r="K50" s="27">
        <v>318</v>
      </c>
    </row>
    <row r="51" spans="1:11" x14ac:dyDescent="0.45">
      <c r="A51" t="s">
        <v>42</v>
      </c>
      <c r="B51" s="7"/>
      <c r="D51" s="31" t="s">
        <v>14</v>
      </c>
      <c r="E51" s="7">
        <v>1454.47</v>
      </c>
      <c r="G51" s="2"/>
      <c r="H51" s="7"/>
      <c r="J51" s="31" t="s">
        <v>43</v>
      </c>
      <c r="K51" s="3">
        <v>307</v>
      </c>
    </row>
    <row r="52" spans="1:11" x14ac:dyDescent="0.45">
      <c r="A52" s="2" t="s">
        <v>44</v>
      </c>
      <c r="B52" s="7">
        <v>700</v>
      </c>
      <c r="D52" s="2" t="s">
        <v>45</v>
      </c>
      <c r="E52" s="7">
        <v>100</v>
      </c>
      <c r="G52" s="2"/>
      <c r="H52" s="7"/>
      <c r="J52" s="2" t="s">
        <v>46</v>
      </c>
      <c r="K52" s="3">
        <v>105</v>
      </c>
    </row>
    <row r="53" spans="1:11" x14ac:dyDescent="0.45">
      <c r="A53" s="2" t="s">
        <v>47</v>
      </c>
      <c r="B53" s="7">
        <v>1000</v>
      </c>
      <c r="D53" s="2" t="s">
        <v>21</v>
      </c>
      <c r="E53" s="27">
        <v>81.25</v>
      </c>
      <c r="G53" s="2"/>
      <c r="H53" s="7"/>
      <c r="J53" s="2" t="s">
        <v>48</v>
      </c>
      <c r="K53" s="27">
        <v>134.61000000000001</v>
      </c>
    </row>
    <row r="54" spans="1:11" x14ac:dyDescent="0.45">
      <c r="A54" s="2" t="s">
        <v>49</v>
      </c>
      <c r="B54" s="7">
        <v>1000</v>
      </c>
      <c r="D54" s="2" t="s">
        <v>8</v>
      </c>
      <c r="E54" s="27">
        <v>1760</v>
      </c>
      <c r="G54" s="2"/>
      <c r="H54" s="7"/>
      <c r="J54" s="2"/>
      <c r="K54" s="27"/>
    </row>
    <row r="55" spans="1:11" x14ac:dyDescent="0.45">
      <c r="A55" s="2"/>
      <c r="B55" s="4"/>
      <c r="D55" s="2" t="s">
        <v>12</v>
      </c>
      <c r="E55" s="27">
        <v>739</v>
      </c>
      <c r="G55" s="2"/>
      <c r="H55" s="4"/>
      <c r="J55" s="2"/>
      <c r="K55" s="27"/>
    </row>
    <row r="56" spans="1:11" x14ac:dyDescent="0.45">
      <c r="A56" s="2"/>
      <c r="B56" s="4"/>
      <c r="D56" s="2" t="s">
        <v>29</v>
      </c>
      <c r="E56" s="7">
        <v>149</v>
      </c>
      <c r="G56" s="2"/>
      <c r="H56" s="4"/>
      <c r="J56" s="2"/>
      <c r="K56" s="7"/>
    </row>
    <row r="57" spans="1:11" x14ac:dyDescent="0.45">
      <c r="A57" s="2"/>
      <c r="B57" s="4"/>
      <c r="D57" s="2"/>
      <c r="E57" s="4"/>
      <c r="G57" s="2"/>
      <c r="H57" s="4"/>
      <c r="J57" s="2"/>
      <c r="K57" s="4"/>
    </row>
    <row r="58" spans="1:11" ht="14.65" thickBot="1" x14ac:dyDescent="0.5">
      <c r="A58" s="5"/>
      <c r="B58" s="9">
        <f>SUM(B46:B57)</f>
        <v>9225</v>
      </c>
      <c r="C58" s="8"/>
      <c r="D58" s="10"/>
      <c r="E58" s="9">
        <f>SUM(E46:E57)</f>
        <v>9261.86</v>
      </c>
      <c r="G58" s="5"/>
      <c r="H58" s="9">
        <f>SUM(H46:H57)</f>
        <v>2298</v>
      </c>
      <c r="I58" s="8"/>
      <c r="J58" s="10"/>
      <c r="K58" s="9">
        <f>SUM(K46:K57)</f>
        <v>1318.6599999999999</v>
      </c>
    </row>
    <row r="59" spans="1:11" x14ac:dyDescent="0.45">
      <c r="H59" s="32"/>
      <c r="K59" s="32"/>
    </row>
    <row r="60" spans="1:11" ht="14.65" thickBot="1" x14ac:dyDescent="0.5"/>
    <row r="61" spans="1:11" ht="14.65" thickBot="1" x14ac:dyDescent="0.5">
      <c r="A61" s="64" t="s">
        <v>50</v>
      </c>
      <c r="B61" s="65"/>
      <c r="C61" s="65"/>
      <c r="D61" s="65"/>
      <c r="E61" s="66"/>
      <c r="G61" s="43" t="s">
        <v>51</v>
      </c>
      <c r="H61" s="44"/>
      <c r="I61" s="44"/>
      <c r="J61" s="44"/>
      <c r="K61" s="45"/>
    </row>
    <row r="62" spans="1:11" ht="14.65" thickBot="1" x14ac:dyDescent="0.5">
      <c r="A62" s="41" t="s">
        <v>4</v>
      </c>
      <c r="B62" s="42"/>
      <c r="D62" s="41" t="s">
        <v>5</v>
      </c>
      <c r="E62" s="42"/>
      <c r="G62" s="41" t="s">
        <v>4</v>
      </c>
      <c r="H62" s="42"/>
      <c r="J62" s="41" t="s">
        <v>5</v>
      </c>
      <c r="K62" s="42"/>
    </row>
    <row r="63" spans="1:11" ht="28.5" x14ac:dyDescent="0.45">
      <c r="A63" s="2" t="s">
        <v>6</v>
      </c>
      <c r="B63" s="3">
        <f>6400-1200</f>
        <v>5200</v>
      </c>
      <c r="D63" s="24" t="s">
        <v>34</v>
      </c>
      <c r="E63" s="30">
        <v>14</v>
      </c>
      <c r="G63" s="2" t="s">
        <v>6</v>
      </c>
      <c r="H63" s="3">
        <v>3405</v>
      </c>
      <c r="J63" s="31" t="s">
        <v>7</v>
      </c>
      <c r="K63" s="30">
        <f>4757.1-K64</f>
        <v>3638.09</v>
      </c>
    </row>
    <row r="64" spans="1:11" x14ac:dyDescent="0.45">
      <c r="A64" s="2" t="s">
        <v>52</v>
      </c>
      <c r="B64" s="34">
        <v>1200</v>
      </c>
      <c r="D64" s="2" t="s">
        <v>36</v>
      </c>
      <c r="E64" s="3">
        <v>720</v>
      </c>
      <c r="G64" s="2"/>
      <c r="H64" s="3"/>
      <c r="J64" s="31" t="s">
        <v>10</v>
      </c>
      <c r="K64" s="3">
        <v>1119.01</v>
      </c>
    </row>
    <row r="65" spans="1:11" x14ac:dyDescent="0.45">
      <c r="B65" s="7"/>
      <c r="D65" s="2" t="s">
        <v>11</v>
      </c>
      <c r="E65" s="33">
        <f>2618.2+110-882</f>
        <v>1846.1999999999998</v>
      </c>
      <c r="G65" s="2"/>
      <c r="H65" s="7"/>
      <c r="J65" s="31"/>
      <c r="K65" s="3"/>
    </row>
    <row r="66" spans="1:11" x14ac:dyDescent="0.45">
      <c r="B66" s="7"/>
      <c r="D66" s="2" t="s">
        <v>53</v>
      </c>
      <c r="E66" s="3">
        <v>784</v>
      </c>
      <c r="G66" s="2"/>
      <c r="H66" s="7"/>
      <c r="J66" s="2"/>
      <c r="K66" s="33"/>
    </row>
    <row r="67" spans="1:11" x14ac:dyDescent="0.45">
      <c r="B67" s="7"/>
      <c r="D67" s="31" t="s">
        <v>14</v>
      </c>
      <c r="E67" s="3">
        <v>1625.6</v>
      </c>
      <c r="G67" s="2"/>
      <c r="H67" s="7"/>
      <c r="J67" s="2"/>
      <c r="K67" s="27"/>
    </row>
    <row r="68" spans="1:11" x14ac:dyDescent="0.45">
      <c r="B68" s="7"/>
      <c r="D68" s="2" t="s">
        <v>21</v>
      </c>
      <c r="E68" s="33">
        <v>94</v>
      </c>
      <c r="G68" s="2"/>
      <c r="H68" s="7"/>
      <c r="J68" s="31"/>
      <c r="K68" s="3"/>
    </row>
    <row r="69" spans="1:11" x14ac:dyDescent="0.45">
      <c r="A69" s="2"/>
      <c r="B69" s="7"/>
      <c r="D69" s="2" t="s">
        <v>29</v>
      </c>
      <c r="E69" s="3">
        <v>149</v>
      </c>
      <c r="G69" s="2"/>
      <c r="H69" s="7"/>
      <c r="J69" s="2"/>
      <c r="K69" s="3"/>
    </row>
    <row r="70" spans="1:11" x14ac:dyDescent="0.45">
      <c r="A70" s="2"/>
      <c r="B70" s="7"/>
      <c r="D70" s="2" t="s">
        <v>54</v>
      </c>
      <c r="E70" s="3">
        <v>2000</v>
      </c>
      <c r="G70" s="2"/>
      <c r="H70" s="7"/>
      <c r="J70" s="2"/>
      <c r="K70" s="27"/>
    </row>
    <row r="71" spans="1:11" x14ac:dyDescent="0.45">
      <c r="A71" s="2"/>
      <c r="B71" s="7"/>
      <c r="D71" s="2" t="s">
        <v>26</v>
      </c>
      <c r="E71" s="7">
        <v>400</v>
      </c>
      <c r="G71" s="2"/>
      <c r="H71" s="7"/>
      <c r="J71" s="2"/>
      <c r="K71" s="27"/>
    </row>
    <row r="72" spans="1:11" x14ac:dyDescent="0.45">
      <c r="A72" s="2"/>
      <c r="B72" s="4"/>
      <c r="D72" s="2"/>
      <c r="E72" s="7"/>
      <c r="G72" s="2"/>
      <c r="H72" s="4"/>
      <c r="J72" s="2"/>
      <c r="K72" s="27"/>
    </row>
    <row r="73" spans="1:11" x14ac:dyDescent="0.45">
      <c r="A73" s="2"/>
      <c r="B73" s="4"/>
      <c r="D73" s="2"/>
      <c r="E73" s="7"/>
      <c r="G73" s="2"/>
      <c r="H73" s="4"/>
      <c r="J73" s="2"/>
      <c r="K73" s="7"/>
    </row>
    <row r="74" spans="1:11" x14ac:dyDescent="0.45">
      <c r="A74" s="2"/>
      <c r="B74" s="4"/>
      <c r="D74" s="2"/>
      <c r="E74" s="7"/>
      <c r="G74" s="2"/>
      <c r="H74" s="4"/>
      <c r="J74" s="2"/>
      <c r="K74" s="4"/>
    </row>
    <row r="75" spans="1:11" ht="14.65" thickBot="1" x14ac:dyDescent="0.5">
      <c r="A75" s="5"/>
      <c r="B75" s="9">
        <f>SUM(B63:B74)</f>
        <v>6400</v>
      </c>
      <c r="C75" s="8"/>
      <c r="D75" s="10"/>
      <c r="E75" s="9">
        <f>SUM(E63:E74)</f>
        <v>7632.7999999999993</v>
      </c>
      <c r="G75" s="5"/>
      <c r="H75" s="9">
        <f>SUM(H63:H74)</f>
        <v>3405</v>
      </c>
      <c r="I75" s="8"/>
      <c r="J75" s="10"/>
      <c r="K75" s="9">
        <f>SUM(K63:K74)</f>
        <v>4757.1000000000004</v>
      </c>
    </row>
    <row r="77" spans="1:11" ht="14.65" thickBot="1" x14ac:dyDescent="0.5"/>
    <row r="78" spans="1:11" ht="14.65" thickBot="1" x14ac:dyDescent="0.5">
      <c r="A78" s="64" t="s">
        <v>55</v>
      </c>
      <c r="B78" s="65"/>
      <c r="C78" s="65"/>
      <c r="D78" s="65"/>
      <c r="E78" s="66"/>
      <c r="G78" s="43" t="s">
        <v>56</v>
      </c>
      <c r="H78" s="44"/>
      <c r="I78" s="44"/>
      <c r="J78" s="44"/>
      <c r="K78" s="45"/>
    </row>
    <row r="79" spans="1:11" ht="14.65" thickBot="1" x14ac:dyDescent="0.5">
      <c r="A79" s="41" t="s">
        <v>4</v>
      </c>
      <c r="B79" s="42"/>
      <c r="D79" s="41" t="s">
        <v>5</v>
      </c>
      <c r="E79" s="42"/>
      <c r="G79" s="41" t="s">
        <v>4</v>
      </c>
      <c r="H79" s="42"/>
      <c r="J79" s="41" t="s">
        <v>5</v>
      </c>
      <c r="K79" s="42"/>
    </row>
    <row r="80" spans="1:11" x14ac:dyDescent="0.45">
      <c r="A80" s="2" t="s">
        <v>6</v>
      </c>
      <c r="B80" s="3">
        <f>2212</f>
        <v>2212</v>
      </c>
      <c r="D80" s="2" t="s">
        <v>21</v>
      </c>
      <c r="E80" s="3">
        <v>29.640000000000004</v>
      </c>
      <c r="G80" s="2" t="s">
        <v>6</v>
      </c>
      <c r="H80" s="3">
        <f>7215</f>
        <v>7215</v>
      </c>
      <c r="J80" s="24" t="s">
        <v>34</v>
      </c>
      <c r="K80" s="30">
        <v>35</v>
      </c>
    </row>
    <row r="81" spans="1:11" x14ac:dyDescent="0.45">
      <c r="A81" s="2"/>
      <c r="B81" s="34"/>
      <c r="D81" s="2" t="s">
        <v>12</v>
      </c>
      <c r="E81" s="3">
        <v>293.5</v>
      </c>
      <c r="G81" s="2" t="s">
        <v>57</v>
      </c>
      <c r="H81" s="34">
        <v>1000</v>
      </c>
      <c r="J81" s="2" t="s">
        <v>36</v>
      </c>
      <c r="K81" s="7">
        <v>990</v>
      </c>
    </row>
    <row r="82" spans="1:11" x14ac:dyDescent="0.45">
      <c r="B82" s="7"/>
      <c r="D82" s="35" t="s">
        <v>15</v>
      </c>
      <c r="E82" s="3">
        <v>404</v>
      </c>
      <c r="G82" s="2"/>
      <c r="H82" s="34"/>
      <c r="J82" s="2" t="s">
        <v>11</v>
      </c>
      <c r="K82" s="7">
        <v>2138.4</v>
      </c>
    </row>
    <row r="83" spans="1:11" x14ac:dyDescent="0.45">
      <c r="B83" s="7"/>
      <c r="D83" s="2" t="s">
        <v>58</v>
      </c>
      <c r="E83" s="3">
        <v>525</v>
      </c>
      <c r="G83" s="2"/>
      <c r="H83" s="34"/>
      <c r="J83" s="31" t="s">
        <v>14</v>
      </c>
      <c r="K83" s="7">
        <v>1595.47</v>
      </c>
    </row>
    <row r="84" spans="1:11" x14ac:dyDescent="0.45">
      <c r="B84" s="7"/>
      <c r="D84" s="2" t="s">
        <v>59</v>
      </c>
      <c r="E84" s="3">
        <v>752</v>
      </c>
      <c r="G84" s="2"/>
      <c r="H84" s="34"/>
      <c r="J84" s="2" t="s">
        <v>21</v>
      </c>
      <c r="K84" s="7">
        <v>53.25</v>
      </c>
    </row>
    <row r="85" spans="1:11" x14ac:dyDescent="0.45">
      <c r="B85" s="7"/>
      <c r="D85" s="2"/>
      <c r="E85" s="3"/>
      <c r="G85" s="2"/>
      <c r="H85" s="34"/>
      <c r="J85" s="2" t="s">
        <v>29</v>
      </c>
      <c r="K85" s="7">
        <v>149</v>
      </c>
    </row>
    <row r="86" spans="1:11" x14ac:dyDescent="0.45">
      <c r="A86" s="2"/>
      <c r="B86" s="7"/>
      <c r="D86" s="2"/>
      <c r="E86" s="3"/>
      <c r="G86" s="2"/>
      <c r="H86" s="34"/>
      <c r="J86" s="2" t="s">
        <v>60</v>
      </c>
      <c r="K86" s="7">
        <v>2100</v>
      </c>
    </row>
    <row r="87" spans="1:11" x14ac:dyDescent="0.45">
      <c r="A87" s="2"/>
      <c r="B87" s="7"/>
      <c r="D87" s="2"/>
      <c r="E87" s="3"/>
      <c r="G87" s="2"/>
      <c r="H87" s="34"/>
      <c r="J87" s="2" t="s">
        <v>26</v>
      </c>
      <c r="K87" s="7">
        <v>400</v>
      </c>
    </row>
    <row r="88" spans="1:11" x14ac:dyDescent="0.45">
      <c r="A88" s="2"/>
      <c r="B88" s="7"/>
      <c r="D88" s="2"/>
      <c r="E88" s="3"/>
      <c r="G88" s="2"/>
      <c r="H88" s="34"/>
      <c r="J88" s="35" t="s">
        <v>12</v>
      </c>
      <c r="K88" s="7">
        <v>756</v>
      </c>
    </row>
    <row r="89" spans="1:11" x14ac:dyDescent="0.45">
      <c r="A89" s="2"/>
      <c r="B89" s="4"/>
      <c r="D89" s="2"/>
      <c r="E89" s="7"/>
      <c r="G89" s="2"/>
      <c r="H89" s="4"/>
      <c r="J89" s="2"/>
      <c r="K89" s="7"/>
    </row>
    <row r="90" spans="1:11" x14ac:dyDescent="0.45">
      <c r="A90" s="2"/>
      <c r="B90" s="4"/>
      <c r="D90" s="2"/>
      <c r="E90" s="7"/>
      <c r="G90" s="2"/>
      <c r="H90" s="4"/>
      <c r="J90" s="36"/>
      <c r="K90" s="7"/>
    </row>
    <row r="91" spans="1:11" x14ac:dyDescent="0.45">
      <c r="A91" s="2"/>
      <c r="B91" s="4"/>
      <c r="D91" s="2"/>
      <c r="E91" s="7"/>
      <c r="G91" s="2"/>
      <c r="H91" s="4"/>
      <c r="J91" s="2"/>
      <c r="K91" s="7"/>
    </row>
    <row r="92" spans="1:11" ht="14.65" thickBot="1" x14ac:dyDescent="0.5">
      <c r="A92" s="5"/>
      <c r="B92" s="9">
        <f>SUM(B80:B91)</f>
        <v>2212</v>
      </c>
      <c r="C92" s="8"/>
      <c r="D92" s="10"/>
      <c r="E92" s="9">
        <f>SUM(E80:E91)</f>
        <v>2004.1399999999999</v>
      </c>
      <c r="G92" s="5"/>
      <c r="H92" s="9">
        <f>SUM(H80:H91)</f>
        <v>8215</v>
      </c>
      <c r="I92" s="8"/>
      <c r="J92" s="10"/>
      <c r="K92" s="9">
        <f>SUM(K80:K91)</f>
        <v>8217.119999999999</v>
      </c>
    </row>
    <row r="94" spans="1:11" ht="14.65" thickBot="1" x14ac:dyDescent="0.5"/>
    <row r="95" spans="1:11" ht="14.65" thickBot="1" x14ac:dyDescent="0.5">
      <c r="A95" s="64" t="s">
        <v>61</v>
      </c>
      <c r="B95" s="65"/>
      <c r="C95" s="65"/>
      <c r="D95" s="65"/>
      <c r="E95" s="66"/>
      <c r="G95" s="43" t="s">
        <v>62</v>
      </c>
      <c r="H95" s="44"/>
      <c r="I95" s="44"/>
      <c r="J95" s="44"/>
      <c r="K95" s="45"/>
    </row>
    <row r="96" spans="1:11" ht="14.65" thickBot="1" x14ac:dyDescent="0.5">
      <c r="A96" s="41" t="s">
        <v>4</v>
      </c>
      <c r="B96" s="42"/>
      <c r="D96" s="41" t="s">
        <v>5</v>
      </c>
      <c r="E96" s="42"/>
      <c r="G96" s="41" t="s">
        <v>4</v>
      </c>
      <c r="H96" s="42"/>
      <c r="J96" s="41" t="s">
        <v>5</v>
      </c>
      <c r="K96" s="42"/>
    </row>
    <row r="97" spans="1:11" x14ac:dyDescent="0.45">
      <c r="A97" s="2" t="s">
        <v>6</v>
      </c>
      <c r="B97" s="3">
        <v>1185</v>
      </c>
      <c r="D97" s="2" t="s">
        <v>21</v>
      </c>
      <c r="E97" s="3">
        <v>2.06</v>
      </c>
      <c r="G97" s="2" t="s">
        <v>6</v>
      </c>
      <c r="H97" s="3">
        <v>7200</v>
      </c>
      <c r="J97" s="2" t="s">
        <v>21</v>
      </c>
      <c r="K97" s="30">
        <v>26.4</v>
      </c>
    </row>
    <row r="98" spans="1:11" x14ac:dyDescent="0.45">
      <c r="A98" s="2"/>
      <c r="B98" s="34"/>
      <c r="D98" s="2" t="s">
        <v>63</v>
      </c>
      <c r="E98" s="3">
        <v>256</v>
      </c>
      <c r="G98" s="2" t="s">
        <v>9</v>
      </c>
      <c r="H98" s="34">
        <v>1000</v>
      </c>
      <c r="J98" s="2" t="s">
        <v>36</v>
      </c>
      <c r="K98" s="7">
        <v>990</v>
      </c>
    </row>
    <row r="99" spans="1:11" x14ac:dyDescent="0.45">
      <c r="B99" s="7"/>
      <c r="D99" s="2" t="s">
        <v>64</v>
      </c>
      <c r="E99" s="3">
        <v>140</v>
      </c>
      <c r="G99" s="2"/>
      <c r="H99" s="34"/>
      <c r="J99" s="2" t="s">
        <v>11</v>
      </c>
      <c r="K99" s="7">
        <v>3578</v>
      </c>
    </row>
    <row r="100" spans="1:11" x14ac:dyDescent="0.45">
      <c r="B100" s="7"/>
      <c r="D100" s="2" t="s">
        <v>58</v>
      </c>
      <c r="E100" s="3">
        <v>540</v>
      </c>
      <c r="G100" s="2"/>
      <c r="H100" s="34"/>
      <c r="J100" s="31" t="s">
        <v>65</v>
      </c>
      <c r="K100" s="7">
        <v>59.88</v>
      </c>
    </row>
    <row r="101" spans="1:11" x14ac:dyDescent="0.45">
      <c r="B101" s="7"/>
      <c r="D101" s="2" t="s">
        <v>66</v>
      </c>
      <c r="E101" s="3">
        <v>696</v>
      </c>
      <c r="G101" s="2"/>
      <c r="H101" s="34"/>
      <c r="J101" s="2" t="s">
        <v>30</v>
      </c>
      <c r="K101" s="7">
        <v>61.25</v>
      </c>
    </row>
    <row r="102" spans="1:11" x14ac:dyDescent="0.45">
      <c r="B102" s="7"/>
      <c r="D102" s="2"/>
      <c r="E102" s="3"/>
      <c r="G102" s="2"/>
      <c r="H102" s="34"/>
      <c r="J102" s="2" t="s">
        <v>63</v>
      </c>
      <c r="K102" s="7">
        <v>650</v>
      </c>
    </row>
    <row r="103" spans="1:11" x14ac:dyDescent="0.45">
      <c r="A103" s="2"/>
      <c r="B103" s="7"/>
      <c r="D103" s="2"/>
      <c r="E103" s="3"/>
      <c r="G103" s="2"/>
      <c r="H103" s="34"/>
      <c r="J103" s="2" t="s">
        <v>67</v>
      </c>
      <c r="K103" s="7">
        <v>2500</v>
      </c>
    </row>
    <row r="104" spans="1:11" x14ac:dyDescent="0.45">
      <c r="A104" s="2"/>
      <c r="B104" s="7"/>
      <c r="D104" s="2"/>
      <c r="E104" s="3"/>
      <c r="G104" s="2"/>
      <c r="H104" s="34"/>
      <c r="J104" s="2" t="s">
        <v>26</v>
      </c>
      <c r="K104" s="7">
        <v>400</v>
      </c>
    </row>
    <row r="105" spans="1:11" x14ac:dyDescent="0.45">
      <c r="A105" s="2"/>
      <c r="B105" s="7"/>
      <c r="D105" s="2"/>
      <c r="E105" s="3"/>
      <c r="G105" s="2"/>
      <c r="H105" s="34"/>
      <c r="J105" s="35"/>
      <c r="K105" s="7"/>
    </row>
    <row r="106" spans="1:11" x14ac:dyDescent="0.45">
      <c r="A106" s="2"/>
      <c r="B106" s="4"/>
      <c r="D106" s="2"/>
      <c r="E106" s="7"/>
      <c r="G106" s="2"/>
      <c r="H106" s="4"/>
      <c r="J106" s="2"/>
      <c r="K106" s="7"/>
    </row>
    <row r="107" spans="1:11" x14ac:dyDescent="0.45">
      <c r="A107" s="2"/>
      <c r="B107" s="4"/>
      <c r="D107" s="2"/>
      <c r="E107" s="7"/>
      <c r="G107" s="2"/>
      <c r="H107" s="4"/>
      <c r="J107" s="36"/>
      <c r="K107" s="7"/>
    </row>
    <row r="108" spans="1:11" x14ac:dyDescent="0.45">
      <c r="A108" s="2"/>
      <c r="B108" s="4"/>
      <c r="D108" s="2"/>
      <c r="E108" s="7"/>
      <c r="G108" s="2"/>
      <c r="H108" s="4"/>
      <c r="J108" s="2"/>
      <c r="K108" s="7"/>
    </row>
    <row r="109" spans="1:11" ht="14.65" thickBot="1" x14ac:dyDescent="0.5">
      <c r="A109" s="5"/>
      <c r="B109" s="9">
        <f>SUM(B97:B108)</f>
        <v>1185</v>
      </c>
      <c r="C109" s="8"/>
      <c r="D109" s="10"/>
      <c r="E109" s="9">
        <f>SUM(E97:E108)</f>
        <v>1634.06</v>
      </c>
      <c r="G109" s="5"/>
      <c r="H109" s="9">
        <f>SUM(H97:H108)</f>
        <v>8200</v>
      </c>
      <c r="I109" s="8"/>
      <c r="J109" s="10"/>
      <c r="K109" s="9">
        <f>SUM(K97:K108)</f>
        <v>8265.5299999999988</v>
      </c>
    </row>
    <row r="111" spans="1:11" ht="14.65" thickBot="1" x14ac:dyDescent="0.5"/>
    <row r="112" spans="1:11" ht="14.65" thickBot="1" x14ac:dyDescent="0.5">
      <c r="A112" s="64" t="s">
        <v>68</v>
      </c>
      <c r="B112" s="65"/>
      <c r="C112" s="65"/>
      <c r="D112" s="65"/>
      <c r="E112" s="66"/>
      <c r="G112" s="43" t="s">
        <v>69</v>
      </c>
      <c r="H112" s="44"/>
      <c r="I112" s="44"/>
      <c r="J112" s="44"/>
      <c r="K112" s="45"/>
    </row>
    <row r="113" spans="1:11" ht="14.65" thickBot="1" x14ac:dyDescent="0.5">
      <c r="A113" s="41" t="s">
        <v>4</v>
      </c>
      <c r="B113" s="42"/>
      <c r="D113" s="41" t="s">
        <v>5</v>
      </c>
      <c r="E113" s="42"/>
      <c r="G113" s="41" t="s">
        <v>4</v>
      </c>
      <c r="H113" s="42"/>
      <c r="J113" s="41" t="s">
        <v>5</v>
      </c>
      <c r="K113" s="42"/>
    </row>
    <row r="114" spans="1:11" x14ac:dyDescent="0.45">
      <c r="A114" s="2" t="s">
        <v>6</v>
      </c>
      <c r="B114" s="3">
        <v>990</v>
      </c>
      <c r="D114" s="2" t="s">
        <v>21</v>
      </c>
      <c r="E114" s="3">
        <v>9.81</v>
      </c>
      <c r="G114" s="2" t="s">
        <v>6</v>
      </c>
      <c r="H114" s="3">
        <v>2400</v>
      </c>
      <c r="J114" s="2" t="s">
        <v>21</v>
      </c>
      <c r="K114" s="30">
        <v>16.13</v>
      </c>
    </row>
    <row r="115" spans="1:11" x14ac:dyDescent="0.45">
      <c r="A115" s="2"/>
      <c r="B115" s="34"/>
      <c r="D115" s="35" t="s">
        <v>63</v>
      </c>
      <c r="E115" s="3">
        <v>200</v>
      </c>
      <c r="G115" s="2"/>
      <c r="H115" s="34"/>
      <c r="J115" s="2" t="s">
        <v>66</v>
      </c>
      <c r="K115" s="7">
        <v>1920</v>
      </c>
    </row>
    <row r="116" spans="1:11" x14ac:dyDescent="0.45">
      <c r="B116" s="7"/>
      <c r="D116" s="35" t="s">
        <v>70</v>
      </c>
      <c r="E116" s="3">
        <v>520</v>
      </c>
      <c r="G116" s="2"/>
      <c r="H116" s="34"/>
      <c r="J116" s="2" t="s">
        <v>28</v>
      </c>
      <c r="K116" s="7">
        <v>300</v>
      </c>
    </row>
    <row r="117" spans="1:11" x14ac:dyDescent="0.45">
      <c r="B117" s="7"/>
      <c r="D117" s="2" t="s">
        <v>28</v>
      </c>
      <c r="E117" s="3">
        <v>350</v>
      </c>
      <c r="G117" s="2"/>
      <c r="H117" s="34"/>
      <c r="J117" s="31"/>
      <c r="K117" s="7"/>
    </row>
    <row r="118" spans="1:11" x14ac:dyDescent="0.45">
      <c r="B118" s="7"/>
      <c r="D118" s="2"/>
      <c r="E118" s="3"/>
      <c r="G118" s="2"/>
      <c r="H118" s="34"/>
      <c r="J118" s="2"/>
      <c r="K118" s="7"/>
    </row>
    <row r="119" spans="1:11" x14ac:dyDescent="0.45">
      <c r="B119" s="7"/>
      <c r="D119" s="2"/>
      <c r="E119" s="3"/>
      <c r="G119" s="2"/>
      <c r="H119" s="34"/>
      <c r="J119" s="2"/>
      <c r="K119" s="7"/>
    </row>
    <row r="120" spans="1:11" x14ac:dyDescent="0.45">
      <c r="A120" s="2"/>
      <c r="B120" s="7"/>
      <c r="D120" s="2"/>
      <c r="E120" s="3"/>
      <c r="G120" s="2"/>
      <c r="H120" s="34"/>
      <c r="J120" s="2"/>
      <c r="K120" s="7"/>
    </row>
    <row r="121" spans="1:11" x14ac:dyDescent="0.45">
      <c r="A121" s="2"/>
      <c r="B121" s="7"/>
      <c r="D121" s="2"/>
      <c r="E121" s="3"/>
      <c r="G121" s="2"/>
      <c r="H121" s="34"/>
      <c r="J121" s="2"/>
      <c r="K121" s="7"/>
    </row>
    <row r="122" spans="1:11" x14ac:dyDescent="0.45">
      <c r="A122" s="2"/>
      <c r="B122" s="7"/>
      <c r="D122" s="2"/>
      <c r="E122" s="3"/>
      <c r="G122" s="2"/>
      <c r="H122" s="34"/>
      <c r="J122" s="35"/>
      <c r="K122" s="7"/>
    </row>
    <row r="123" spans="1:11" x14ac:dyDescent="0.45">
      <c r="A123" s="2"/>
      <c r="B123" s="4"/>
      <c r="D123" s="2"/>
      <c r="E123" s="7"/>
      <c r="G123" s="2"/>
      <c r="H123" s="4"/>
      <c r="J123" s="2"/>
      <c r="K123" s="7"/>
    </row>
    <row r="124" spans="1:11" x14ac:dyDescent="0.45">
      <c r="A124" s="2"/>
      <c r="B124" s="4"/>
      <c r="D124" s="2"/>
      <c r="E124" s="7"/>
      <c r="G124" s="2"/>
      <c r="H124" s="4"/>
      <c r="J124" s="36"/>
      <c r="K124" s="7"/>
    </row>
    <row r="125" spans="1:11" x14ac:dyDescent="0.45">
      <c r="A125" s="2"/>
      <c r="B125" s="4"/>
      <c r="D125" s="2"/>
      <c r="E125" s="7"/>
      <c r="G125" s="2"/>
      <c r="H125" s="4"/>
      <c r="J125" s="2"/>
      <c r="K125" s="7"/>
    </row>
    <row r="126" spans="1:11" ht="14.65" thickBot="1" x14ac:dyDescent="0.5">
      <c r="A126" s="5"/>
      <c r="B126" s="9">
        <f>SUM(B114:B125)</f>
        <v>990</v>
      </c>
      <c r="C126" s="8"/>
      <c r="D126" s="10"/>
      <c r="E126" s="9">
        <f>SUM(E114:E125)</f>
        <v>1079.81</v>
      </c>
      <c r="G126" s="5"/>
      <c r="H126" s="9">
        <f>SUM(H114:H125)</f>
        <v>2400</v>
      </c>
      <c r="I126" s="8"/>
      <c r="J126" s="10"/>
      <c r="K126" s="9">
        <f>SUM(K114:K125)</f>
        <v>2236.13</v>
      </c>
    </row>
    <row r="128" spans="1:11" ht="14.65" thickBot="1" x14ac:dyDescent="0.5"/>
    <row r="129" spans="1:11" ht="14.65" thickBot="1" x14ac:dyDescent="0.5">
      <c r="A129" s="43" t="s">
        <v>71</v>
      </c>
      <c r="B129" s="44"/>
      <c r="C129" s="44"/>
      <c r="D129" s="44"/>
      <c r="E129" s="45"/>
      <c r="G129" s="38" t="s">
        <v>72</v>
      </c>
      <c r="H129" s="39"/>
      <c r="I129" s="39"/>
      <c r="J129" s="39"/>
      <c r="K129" s="40"/>
    </row>
    <row r="130" spans="1:11" ht="14.65" thickBot="1" x14ac:dyDescent="0.5">
      <c r="A130" s="41" t="s">
        <v>4</v>
      </c>
      <c r="B130" s="42"/>
      <c r="D130" s="41" t="s">
        <v>5</v>
      </c>
      <c r="E130" s="42"/>
      <c r="G130" s="41" t="s">
        <v>4</v>
      </c>
      <c r="H130" s="42"/>
      <c r="J130" s="41" t="s">
        <v>5</v>
      </c>
      <c r="K130" s="42"/>
    </row>
    <row r="131" spans="1:11" x14ac:dyDescent="0.45">
      <c r="A131" s="2" t="s">
        <v>6</v>
      </c>
      <c r="B131" s="3">
        <v>8000</v>
      </c>
      <c r="D131" s="2" t="s">
        <v>21</v>
      </c>
      <c r="E131" s="30">
        <v>9.8800000000000008</v>
      </c>
      <c r="G131" s="2" t="s">
        <v>6</v>
      </c>
      <c r="H131" s="3">
        <v>7500</v>
      </c>
      <c r="J131" s="2" t="s">
        <v>21</v>
      </c>
      <c r="K131" s="17">
        <v>90.8</v>
      </c>
    </row>
    <row r="132" spans="1:11" x14ac:dyDescent="0.45">
      <c r="A132" s="2" t="s">
        <v>9</v>
      </c>
      <c r="B132" s="34">
        <v>1000</v>
      </c>
      <c r="D132" s="2" t="s">
        <v>11</v>
      </c>
      <c r="E132" s="7">
        <v>3256</v>
      </c>
      <c r="G132" s="2" t="s">
        <v>9</v>
      </c>
      <c r="H132" s="3">
        <v>1000</v>
      </c>
      <c r="J132" s="2" t="s">
        <v>11</v>
      </c>
      <c r="K132" s="37">
        <v>3478</v>
      </c>
    </row>
    <row r="133" spans="1:11" x14ac:dyDescent="0.45">
      <c r="A133" s="2"/>
      <c r="B133" s="34"/>
      <c r="D133" s="2" t="s">
        <v>36</v>
      </c>
      <c r="E133" s="7">
        <v>971.5</v>
      </c>
      <c r="G133" s="2"/>
      <c r="H133" s="34"/>
      <c r="J133" s="2" t="s">
        <v>28</v>
      </c>
      <c r="K133" s="7">
        <v>2800</v>
      </c>
    </row>
    <row r="134" spans="1:11" x14ac:dyDescent="0.45">
      <c r="A134" s="2"/>
      <c r="B134" s="34"/>
      <c r="D134" s="31" t="s">
        <v>14</v>
      </c>
      <c r="E134" s="7">
        <v>1697</v>
      </c>
      <c r="G134" s="2"/>
      <c r="H134" s="34"/>
      <c r="J134" s="2" t="s">
        <v>12</v>
      </c>
      <c r="K134" s="7">
        <v>730</v>
      </c>
    </row>
    <row r="135" spans="1:11" x14ac:dyDescent="0.45">
      <c r="A135" s="2"/>
      <c r="B135" s="34"/>
      <c r="D135" s="2" t="s">
        <v>73</v>
      </c>
      <c r="E135" s="7">
        <v>325</v>
      </c>
      <c r="G135" s="2"/>
      <c r="H135" s="34"/>
      <c r="J135" s="35" t="s">
        <v>26</v>
      </c>
      <c r="K135" s="7">
        <v>400</v>
      </c>
    </row>
    <row r="136" spans="1:11" x14ac:dyDescent="0.45">
      <c r="A136" s="2"/>
      <c r="B136" s="34"/>
      <c r="D136" s="2" t="s">
        <v>29</v>
      </c>
      <c r="E136" s="7">
        <v>168</v>
      </c>
      <c r="G136" s="2"/>
      <c r="H136" s="34"/>
      <c r="J136" s="2" t="s">
        <v>36</v>
      </c>
      <c r="K136" s="7">
        <v>650</v>
      </c>
    </row>
    <row r="137" spans="1:11" x14ac:dyDescent="0.45">
      <c r="A137" s="2"/>
      <c r="B137" s="34"/>
      <c r="D137" s="2" t="s">
        <v>28</v>
      </c>
      <c r="E137" s="7">
        <v>2200</v>
      </c>
      <c r="G137" s="2"/>
      <c r="H137" s="34"/>
      <c r="J137" s="2"/>
      <c r="K137" s="7"/>
    </row>
    <row r="138" spans="1:11" x14ac:dyDescent="0.45">
      <c r="A138" s="2"/>
      <c r="B138" s="34"/>
      <c r="D138" s="2" t="s">
        <v>12</v>
      </c>
      <c r="E138" s="7">
        <v>703</v>
      </c>
      <c r="G138" s="2"/>
      <c r="H138" s="34"/>
      <c r="J138" s="2"/>
      <c r="K138" s="7"/>
    </row>
    <row r="139" spans="1:11" x14ac:dyDescent="0.45">
      <c r="A139" s="2"/>
      <c r="B139" s="34"/>
      <c r="D139" s="35" t="s">
        <v>26</v>
      </c>
      <c r="E139" s="7">
        <v>400</v>
      </c>
      <c r="G139" s="2"/>
      <c r="H139" s="34"/>
      <c r="J139" s="2"/>
      <c r="K139" s="7"/>
    </row>
    <row r="140" spans="1:11" x14ac:dyDescent="0.45">
      <c r="A140" s="2"/>
      <c r="B140" s="4"/>
      <c r="D140" s="2"/>
      <c r="E140" s="7"/>
      <c r="G140" s="2"/>
      <c r="H140" s="4"/>
      <c r="J140" s="2"/>
      <c r="K140" s="7"/>
    </row>
    <row r="141" spans="1:11" x14ac:dyDescent="0.45">
      <c r="A141" s="2"/>
      <c r="B141" s="4"/>
      <c r="D141" s="36"/>
      <c r="E141" s="7"/>
      <c r="G141" s="2"/>
      <c r="H141" s="4"/>
      <c r="J141" s="36"/>
      <c r="K141" s="7"/>
    </row>
    <row r="142" spans="1:11" x14ac:dyDescent="0.45">
      <c r="A142" s="2"/>
      <c r="B142" s="4"/>
      <c r="D142" s="2"/>
      <c r="E142" s="7"/>
      <c r="G142" s="2"/>
      <c r="H142" s="4"/>
      <c r="J142" s="2"/>
      <c r="K142" s="7"/>
    </row>
    <row r="143" spans="1:11" ht="14.65" thickBot="1" x14ac:dyDescent="0.5">
      <c r="A143" s="5"/>
      <c r="B143" s="9">
        <f>SUM(B131:B142)</f>
        <v>9000</v>
      </c>
      <c r="C143" s="8"/>
      <c r="D143" s="10"/>
      <c r="E143" s="9">
        <f>SUM(E131:E142)</f>
        <v>9730.380000000001</v>
      </c>
      <c r="G143" s="5"/>
      <c r="H143" s="9">
        <f>SUM(H131:H142)</f>
        <v>8500</v>
      </c>
      <c r="I143" s="8"/>
      <c r="J143" s="10"/>
      <c r="K143" s="9">
        <f>SUM(K131:K142)</f>
        <v>8148.8</v>
      </c>
    </row>
    <row r="145" spans="1:11" ht="14.65" thickBot="1" x14ac:dyDescent="0.5"/>
    <row r="146" spans="1:11" ht="14.65" thickBot="1" x14ac:dyDescent="0.5">
      <c r="A146" s="38" t="s">
        <v>74</v>
      </c>
      <c r="B146" s="39"/>
      <c r="C146" s="39"/>
      <c r="D146" s="39"/>
      <c r="E146" s="40"/>
      <c r="G146" s="38" t="s">
        <v>75</v>
      </c>
      <c r="H146" s="39"/>
      <c r="I146" s="39"/>
      <c r="J146" s="39"/>
      <c r="K146" s="40"/>
    </row>
    <row r="147" spans="1:11" ht="14.65" thickBot="1" x14ac:dyDescent="0.5">
      <c r="A147" s="41" t="s">
        <v>4</v>
      </c>
      <c r="B147" s="42"/>
      <c r="D147" s="41" t="s">
        <v>5</v>
      </c>
      <c r="E147" s="42"/>
      <c r="G147" s="41" t="s">
        <v>4</v>
      </c>
      <c r="H147" s="42"/>
      <c r="J147" s="41" t="s">
        <v>5</v>
      </c>
      <c r="K147" s="42"/>
    </row>
    <row r="148" spans="1:11" x14ac:dyDescent="0.45">
      <c r="A148" s="2" t="s">
        <v>6</v>
      </c>
      <c r="B148" s="3">
        <v>10400</v>
      </c>
      <c r="D148" s="2" t="s">
        <v>21</v>
      </c>
      <c r="E148" s="7">
        <v>78</v>
      </c>
      <c r="G148" s="2" t="s">
        <v>6</v>
      </c>
      <c r="H148" s="3">
        <v>7885.2</v>
      </c>
      <c r="J148" s="2" t="s">
        <v>21</v>
      </c>
      <c r="K148" s="7">
        <v>0</v>
      </c>
    </row>
    <row r="149" spans="1:11" x14ac:dyDescent="0.45">
      <c r="A149" s="2" t="s">
        <v>9</v>
      </c>
      <c r="B149" s="34">
        <v>1000</v>
      </c>
      <c r="D149" s="2" t="s">
        <v>11</v>
      </c>
      <c r="E149" s="7">
        <v>5228</v>
      </c>
      <c r="G149" s="2" t="s">
        <v>9</v>
      </c>
      <c r="H149" s="34">
        <v>1000</v>
      </c>
      <c r="J149" s="2" t="s">
        <v>11</v>
      </c>
      <c r="K149" s="7">
        <v>3200</v>
      </c>
    </row>
    <row r="150" spans="1:11" x14ac:dyDescent="0.45">
      <c r="A150" s="2"/>
      <c r="B150" s="34"/>
      <c r="D150" s="2" t="s">
        <v>28</v>
      </c>
      <c r="E150" s="7">
        <v>3500</v>
      </c>
      <c r="G150" s="2"/>
      <c r="H150" s="34"/>
      <c r="J150" s="2" t="s">
        <v>28</v>
      </c>
      <c r="K150" s="7">
        <v>1700</v>
      </c>
    </row>
    <row r="151" spans="1:11" x14ac:dyDescent="0.45">
      <c r="A151" s="2"/>
      <c r="B151" s="34"/>
      <c r="D151" s="2" t="s">
        <v>12</v>
      </c>
      <c r="E151" s="7">
        <v>1560</v>
      </c>
      <c r="G151" s="2"/>
      <c r="H151" s="34"/>
      <c r="J151" s="2" t="s">
        <v>12</v>
      </c>
      <c r="K151" s="7">
        <v>1000</v>
      </c>
    </row>
    <row r="152" spans="1:11" x14ac:dyDescent="0.45">
      <c r="A152" s="2"/>
      <c r="B152" s="34"/>
      <c r="D152" s="2" t="s">
        <v>36</v>
      </c>
      <c r="E152" s="7">
        <v>990</v>
      </c>
      <c r="G152" s="2"/>
      <c r="H152" s="34"/>
      <c r="J152" s="2" t="s">
        <v>36</v>
      </c>
      <c r="K152" s="7">
        <v>978</v>
      </c>
    </row>
    <row r="153" spans="1:11" x14ac:dyDescent="0.45">
      <c r="A153" s="2"/>
      <c r="B153" s="34"/>
      <c r="D153" s="2" t="s">
        <v>14</v>
      </c>
      <c r="E153" s="7">
        <v>1779.8</v>
      </c>
      <c r="G153" s="2"/>
      <c r="H153" s="34"/>
      <c r="J153" s="2" t="s">
        <v>14</v>
      </c>
      <c r="K153" s="7">
        <v>1197.55</v>
      </c>
    </row>
    <row r="154" spans="1:11" x14ac:dyDescent="0.45">
      <c r="A154" s="2"/>
      <c r="B154" s="34"/>
      <c r="D154" s="2" t="s">
        <v>76</v>
      </c>
      <c r="E154" s="7">
        <v>487.38</v>
      </c>
      <c r="G154" s="2"/>
      <c r="H154" s="34"/>
      <c r="J154" s="2" t="s">
        <v>76</v>
      </c>
      <c r="K154" s="7">
        <v>0</v>
      </c>
    </row>
    <row r="155" spans="1:11" x14ac:dyDescent="0.45">
      <c r="A155" s="2"/>
      <c r="B155" s="34"/>
      <c r="D155" s="2" t="s">
        <v>29</v>
      </c>
      <c r="E155" s="7">
        <v>168</v>
      </c>
      <c r="G155" s="2"/>
      <c r="H155" s="34"/>
      <c r="J155" s="2" t="s">
        <v>29</v>
      </c>
      <c r="K155" s="7">
        <v>168</v>
      </c>
    </row>
    <row r="156" spans="1:11" x14ac:dyDescent="0.45">
      <c r="A156" s="2"/>
      <c r="B156" s="34"/>
      <c r="D156" s="2"/>
      <c r="E156" s="7"/>
      <c r="G156" s="2"/>
      <c r="H156" s="34"/>
      <c r="J156" s="2" t="s">
        <v>30</v>
      </c>
      <c r="K156" s="7">
        <v>61.25</v>
      </c>
    </row>
    <row r="157" spans="1:11" x14ac:dyDescent="0.45">
      <c r="A157" s="2"/>
      <c r="B157" s="4"/>
      <c r="D157" s="2"/>
      <c r="E157" s="7"/>
      <c r="G157" s="2"/>
      <c r="H157" s="4"/>
      <c r="J157" s="2"/>
      <c r="K157" s="7"/>
    </row>
    <row r="158" spans="1:11" x14ac:dyDescent="0.45">
      <c r="A158" s="2"/>
      <c r="B158" s="4"/>
      <c r="D158" s="36"/>
      <c r="E158" s="7"/>
      <c r="G158" s="2"/>
      <c r="H158" s="4"/>
      <c r="J158" s="36"/>
      <c r="K158" s="7"/>
    </row>
    <row r="159" spans="1:11" x14ac:dyDescent="0.45">
      <c r="A159" s="2"/>
      <c r="B159" s="4"/>
      <c r="D159" s="2"/>
      <c r="E159" s="7"/>
      <c r="G159" s="2"/>
      <c r="H159" s="4"/>
      <c r="J159" s="2"/>
      <c r="K159" s="7"/>
    </row>
    <row r="160" spans="1:11" ht="14.65" thickBot="1" x14ac:dyDescent="0.5">
      <c r="A160" s="5"/>
      <c r="B160" s="9">
        <f>SUM(B148:B159)</f>
        <v>11400</v>
      </c>
      <c r="C160" s="8"/>
      <c r="D160" s="10"/>
      <c r="E160" s="9">
        <f>SUM(E148:E159)</f>
        <v>13791.179999999998</v>
      </c>
      <c r="G160" s="5"/>
      <c r="H160" s="9">
        <f>SUM(H148:H159)</f>
        <v>8885.2000000000007</v>
      </c>
      <c r="I160" s="8"/>
      <c r="J160" s="10"/>
      <c r="K160" s="9">
        <f>SUM(K148:K159)</f>
        <v>8304.7999999999993</v>
      </c>
    </row>
    <row r="163" spans="1:11" ht="14.65" thickBot="1" x14ac:dyDescent="0.5"/>
    <row r="164" spans="1:11" ht="14.65" thickBot="1" x14ac:dyDescent="0.5">
      <c r="A164" s="38" t="s">
        <v>77</v>
      </c>
      <c r="B164" s="39"/>
      <c r="C164" s="39"/>
      <c r="D164" s="39"/>
      <c r="E164" s="40"/>
      <c r="G164" s="43" t="s">
        <v>78</v>
      </c>
      <c r="H164" s="44"/>
      <c r="I164" s="44"/>
      <c r="J164" s="44"/>
      <c r="K164" s="45"/>
    </row>
    <row r="165" spans="1:11" ht="14.65" thickBot="1" x14ac:dyDescent="0.5">
      <c r="A165" s="41" t="s">
        <v>4</v>
      </c>
      <c r="B165" s="42"/>
      <c r="D165" s="41" t="s">
        <v>5</v>
      </c>
      <c r="E165" s="42"/>
      <c r="G165" s="41" t="s">
        <v>4</v>
      </c>
      <c r="H165" s="42"/>
      <c r="J165" s="41" t="s">
        <v>5</v>
      </c>
      <c r="K165" s="42"/>
    </row>
    <row r="166" spans="1:11" x14ac:dyDescent="0.45">
      <c r="A166" s="2" t="s">
        <v>6</v>
      </c>
      <c r="B166" s="3">
        <v>9000</v>
      </c>
      <c r="D166" s="2" t="s">
        <v>21</v>
      </c>
      <c r="E166" s="7">
        <v>15</v>
      </c>
      <c r="G166" s="2" t="s">
        <v>6</v>
      </c>
      <c r="H166" s="3">
        <v>2000</v>
      </c>
      <c r="J166" s="2" t="s">
        <v>21</v>
      </c>
      <c r="K166" s="30">
        <v>24</v>
      </c>
    </row>
    <row r="167" spans="1:11" x14ac:dyDescent="0.45">
      <c r="A167" s="2" t="s">
        <v>9</v>
      </c>
      <c r="B167" s="34">
        <v>1000</v>
      </c>
      <c r="D167" s="2" t="s">
        <v>11</v>
      </c>
      <c r="E167" s="7">
        <v>3400</v>
      </c>
      <c r="G167" s="2"/>
      <c r="H167" s="34"/>
      <c r="J167" s="2" t="s">
        <v>66</v>
      </c>
      <c r="K167" s="7">
        <v>1850</v>
      </c>
    </row>
    <row r="168" spans="1:11" x14ac:dyDescent="0.45">
      <c r="A168" s="2"/>
      <c r="B168" s="34"/>
      <c r="D168" s="2" t="s">
        <v>28</v>
      </c>
      <c r="E168" s="7">
        <v>1600</v>
      </c>
      <c r="G168" s="2"/>
      <c r="H168" s="34"/>
      <c r="J168" s="2" t="s">
        <v>28</v>
      </c>
      <c r="K168" s="7">
        <v>160</v>
      </c>
    </row>
    <row r="169" spans="1:11" x14ac:dyDescent="0.45">
      <c r="A169" s="2"/>
      <c r="B169" s="34"/>
      <c r="D169" s="2" t="s">
        <v>12</v>
      </c>
      <c r="E169" s="7">
        <v>656</v>
      </c>
      <c r="G169" s="2"/>
      <c r="H169" s="34"/>
      <c r="J169" s="31" t="s">
        <v>12</v>
      </c>
      <c r="K169" s="7">
        <v>220</v>
      </c>
    </row>
    <row r="170" spans="1:11" x14ac:dyDescent="0.45">
      <c r="A170" s="2"/>
      <c r="B170" s="34"/>
      <c r="D170" s="2" t="s">
        <v>36</v>
      </c>
      <c r="E170" s="7">
        <v>816</v>
      </c>
      <c r="G170" s="2"/>
      <c r="H170" s="34"/>
      <c r="J170" s="2"/>
      <c r="K170" s="7"/>
    </row>
    <row r="171" spans="1:11" x14ac:dyDescent="0.45">
      <c r="A171" s="2"/>
      <c r="B171" s="34"/>
      <c r="D171" s="2" t="s">
        <v>14</v>
      </c>
      <c r="E171" s="7"/>
      <c r="G171" s="2"/>
      <c r="H171" s="34"/>
      <c r="J171" s="2"/>
      <c r="K171" s="7"/>
    </row>
    <row r="172" spans="1:11" x14ac:dyDescent="0.45">
      <c r="A172" s="2"/>
      <c r="B172" s="34"/>
      <c r="D172" s="2" t="s">
        <v>76</v>
      </c>
      <c r="E172" s="7">
        <v>0</v>
      </c>
      <c r="G172" s="2"/>
      <c r="H172" s="34"/>
      <c r="J172" s="2"/>
      <c r="K172" s="7"/>
    </row>
    <row r="173" spans="1:11" x14ac:dyDescent="0.45">
      <c r="A173" s="2"/>
      <c r="B173" s="34"/>
      <c r="D173" s="2" t="s">
        <v>29</v>
      </c>
      <c r="E173" s="7"/>
      <c r="G173" s="2"/>
      <c r="H173" s="34"/>
      <c r="J173" s="2"/>
      <c r="K173" s="7"/>
    </row>
    <row r="174" spans="1:11" x14ac:dyDescent="0.45">
      <c r="A174" s="2"/>
      <c r="B174" s="34"/>
      <c r="D174" s="2" t="s">
        <v>30</v>
      </c>
      <c r="E174" s="7"/>
      <c r="G174" s="2"/>
      <c r="H174" s="34"/>
      <c r="J174" s="35"/>
      <c r="K174" s="7"/>
    </row>
    <row r="175" spans="1:11" x14ac:dyDescent="0.45">
      <c r="A175" s="2"/>
      <c r="B175" s="4"/>
      <c r="D175" s="2"/>
      <c r="E175" s="7"/>
      <c r="G175" s="2"/>
      <c r="H175" s="4"/>
      <c r="J175" s="2"/>
      <c r="K175" s="7"/>
    </row>
    <row r="176" spans="1:11" x14ac:dyDescent="0.45">
      <c r="A176" s="2"/>
      <c r="B176" s="4"/>
      <c r="D176" s="36"/>
      <c r="E176" s="7"/>
      <c r="G176" s="2"/>
      <c r="H176" s="4"/>
      <c r="J176" s="36"/>
      <c r="K176" s="7"/>
    </row>
    <row r="177" spans="1:11" x14ac:dyDescent="0.45">
      <c r="A177" s="2"/>
      <c r="B177" s="4"/>
      <c r="D177" s="2"/>
      <c r="E177" s="7"/>
      <c r="G177" s="2"/>
      <c r="H177" s="4"/>
      <c r="J177" s="2"/>
      <c r="K177" s="7"/>
    </row>
    <row r="178" spans="1:11" ht="14.65" thickBot="1" x14ac:dyDescent="0.5">
      <c r="A178" s="5"/>
      <c r="B178" s="9">
        <f>SUM(B166:B177)</f>
        <v>10000</v>
      </c>
      <c r="C178" s="8"/>
      <c r="D178" s="10"/>
      <c r="E178" s="9">
        <f>SUM(E166:E177)</f>
        <v>6487</v>
      </c>
      <c r="G178" s="5"/>
      <c r="H178" s="9">
        <f>SUM(H166:H177)</f>
        <v>2000</v>
      </c>
      <c r="I178" s="8"/>
      <c r="J178" s="10"/>
      <c r="K178" s="9">
        <f>SUM(K166:K177)</f>
        <v>2254</v>
      </c>
    </row>
    <row r="180" spans="1:11" ht="14.65" thickBot="1" x14ac:dyDescent="0.5"/>
    <row r="181" spans="1:11" ht="14.65" thickBot="1" x14ac:dyDescent="0.5">
      <c r="A181" s="38" t="s">
        <v>79</v>
      </c>
      <c r="B181" s="39"/>
      <c r="C181" s="39"/>
      <c r="D181" s="39"/>
      <c r="E181" s="40"/>
      <c r="G181" s="43" t="s">
        <v>80</v>
      </c>
      <c r="H181" s="44"/>
      <c r="I181" s="44"/>
      <c r="J181" s="44"/>
      <c r="K181" s="45"/>
    </row>
    <row r="182" spans="1:11" ht="14.65" thickBot="1" x14ac:dyDescent="0.5">
      <c r="A182" s="41" t="s">
        <v>4</v>
      </c>
      <c r="B182" s="42"/>
      <c r="D182" s="41" t="s">
        <v>5</v>
      </c>
      <c r="E182" s="42"/>
      <c r="G182" s="41" t="s">
        <v>4</v>
      </c>
      <c r="H182" s="42"/>
      <c r="J182" s="41" t="s">
        <v>5</v>
      </c>
      <c r="K182" s="42"/>
    </row>
    <row r="183" spans="1:11" x14ac:dyDescent="0.45">
      <c r="A183" s="2" t="s">
        <v>6</v>
      </c>
      <c r="B183" s="3">
        <v>8800</v>
      </c>
      <c r="D183" s="2" t="s">
        <v>21</v>
      </c>
      <c r="E183" s="7">
        <v>67</v>
      </c>
      <c r="G183" s="2" t="s">
        <v>6</v>
      </c>
      <c r="H183" s="3">
        <v>2800</v>
      </c>
      <c r="J183" s="2" t="s">
        <v>66</v>
      </c>
      <c r="K183" s="7">
        <v>2200</v>
      </c>
    </row>
    <row r="184" spans="1:11" x14ac:dyDescent="0.45">
      <c r="A184" s="2"/>
      <c r="B184" s="34"/>
      <c r="D184" s="2" t="s">
        <v>11</v>
      </c>
      <c r="E184" s="7">
        <v>2300</v>
      </c>
      <c r="G184" s="2"/>
      <c r="H184" s="34"/>
      <c r="J184" s="2" t="s">
        <v>28</v>
      </c>
      <c r="K184" s="7">
        <v>1260</v>
      </c>
    </row>
    <row r="185" spans="1:11" x14ac:dyDescent="0.45">
      <c r="A185" s="2"/>
      <c r="B185" s="34"/>
      <c r="D185" s="2" t="s">
        <v>28</v>
      </c>
      <c r="E185" s="7">
        <v>2200</v>
      </c>
      <c r="G185" s="2"/>
      <c r="H185" s="34"/>
      <c r="J185" s="31" t="s">
        <v>12</v>
      </c>
      <c r="K185" s="7">
        <v>350</v>
      </c>
    </row>
    <row r="186" spans="1:11" x14ac:dyDescent="0.45">
      <c r="A186" s="2"/>
      <c r="B186" s="34"/>
      <c r="D186" s="2" t="s">
        <v>12</v>
      </c>
      <c r="E186" s="7">
        <v>1150</v>
      </c>
      <c r="G186" s="2"/>
      <c r="H186" s="34"/>
      <c r="J186" s="2"/>
      <c r="K186" s="7"/>
    </row>
    <row r="187" spans="1:11" x14ac:dyDescent="0.45">
      <c r="A187" s="2"/>
      <c r="B187" s="34"/>
      <c r="D187" s="2" t="s">
        <v>36</v>
      </c>
      <c r="E187" s="7">
        <v>792</v>
      </c>
      <c r="G187" s="2"/>
      <c r="H187" s="34"/>
      <c r="J187" s="2"/>
      <c r="K187" s="7"/>
    </row>
    <row r="188" spans="1:11" x14ac:dyDescent="0.45">
      <c r="A188" s="2"/>
      <c r="B188" s="34"/>
      <c r="D188" s="2" t="s">
        <v>14</v>
      </c>
      <c r="E188" s="7">
        <v>1230</v>
      </c>
      <c r="G188" s="2"/>
      <c r="H188" s="34"/>
      <c r="J188" s="2"/>
      <c r="K188" s="7"/>
    </row>
    <row r="189" spans="1:11" x14ac:dyDescent="0.45">
      <c r="A189" s="2"/>
      <c r="B189" s="34"/>
      <c r="D189" s="2" t="s">
        <v>76</v>
      </c>
      <c r="E189" s="7">
        <v>0</v>
      </c>
      <c r="G189" s="2"/>
      <c r="H189" s="34"/>
      <c r="J189" s="2"/>
      <c r="K189" s="7"/>
    </row>
    <row r="190" spans="1:11" x14ac:dyDescent="0.45">
      <c r="A190" s="2"/>
      <c r="B190" s="34"/>
      <c r="D190" s="2" t="s">
        <v>29</v>
      </c>
      <c r="E190" s="7"/>
      <c r="G190" s="2"/>
      <c r="H190" s="34"/>
      <c r="J190" s="2"/>
      <c r="K190" s="7"/>
    </row>
    <row r="191" spans="1:11" x14ac:dyDescent="0.45">
      <c r="A191" s="2"/>
      <c r="B191" s="34"/>
      <c r="D191" s="2" t="s">
        <v>30</v>
      </c>
      <c r="E191" s="7"/>
      <c r="G191" s="2"/>
      <c r="H191" s="34"/>
      <c r="J191" s="35"/>
      <c r="K191" s="7"/>
    </row>
    <row r="192" spans="1:11" x14ac:dyDescent="0.45">
      <c r="A192" s="2"/>
      <c r="B192" s="4"/>
      <c r="D192" s="2"/>
      <c r="E192" s="7"/>
      <c r="G192" s="2"/>
      <c r="H192" s="4"/>
      <c r="J192" s="2"/>
      <c r="K192" s="7"/>
    </row>
    <row r="193" spans="1:11" x14ac:dyDescent="0.45">
      <c r="A193" s="2"/>
      <c r="B193" s="4"/>
      <c r="D193" s="36"/>
      <c r="E193" s="7"/>
      <c r="G193" s="2"/>
      <c r="H193" s="4"/>
      <c r="J193" s="36"/>
      <c r="K193" s="7"/>
    </row>
    <row r="194" spans="1:11" x14ac:dyDescent="0.45">
      <c r="A194" s="2"/>
      <c r="B194" s="4"/>
      <c r="D194" s="2"/>
      <c r="E194" s="7"/>
      <c r="G194" s="2"/>
      <c r="H194" s="4"/>
      <c r="J194" s="2"/>
      <c r="K194" s="7"/>
    </row>
    <row r="195" spans="1:11" ht="14.65" thickBot="1" x14ac:dyDescent="0.5">
      <c r="A195" s="5"/>
      <c r="B195" s="9">
        <f>SUM(B183:B194)</f>
        <v>8800</v>
      </c>
      <c r="C195" s="8"/>
      <c r="D195" s="10"/>
      <c r="E195" s="9">
        <f>SUM(E183:E194)</f>
        <v>7739</v>
      </c>
      <c r="G195" s="5"/>
      <c r="H195" s="9">
        <f>SUM(H183:H194)</f>
        <v>2800</v>
      </c>
      <c r="I195" s="8"/>
      <c r="J195" s="10"/>
      <c r="K195" s="9">
        <f>SUM(K183:K194)</f>
        <v>3810</v>
      </c>
    </row>
    <row r="197" spans="1:11" ht="14.65" thickBot="1" x14ac:dyDescent="0.5"/>
    <row r="198" spans="1:11" ht="14.65" thickBot="1" x14ac:dyDescent="0.5">
      <c r="A198" s="43" t="s">
        <v>81</v>
      </c>
      <c r="B198" s="44"/>
      <c r="C198" s="44"/>
      <c r="D198" s="44"/>
      <c r="E198" s="45"/>
      <c r="G198" s="38" t="s">
        <v>82</v>
      </c>
      <c r="H198" s="39"/>
      <c r="I198" s="39"/>
      <c r="J198" s="39"/>
      <c r="K198" s="40"/>
    </row>
    <row r="199" spans="1:11" ht="14.65" thickBot="1" x14ac:dyDescent="0.5">
      <c r="A199" s="41" t="s">
        <v>4</v>
      </c>
      <c r="B199" s="42"/>
      <c r="D199" s="41" t="s">
        <v>5</v>
      </c>
      <c r="E199" s="42"/>
      <c r="G199" s="41" t="s">
        <v>4</v>
      </c>
      <c r="H199" s="42"/>
      <c r="J199" s="41" t="s">
        <v>5</v>
      </c>
      <c r="K199" s="42"/>
    </row>
    <row r="200" spans="1:11" x14ac:dyDescent="0.45">
      <c r="A200" s="2" t="s">
        <v>6</v>
      </c>
      <c r="B200" s="3">
        <v>932.44</v>
      </c>
      <c r="D200" s="2" t="s">
        <v>83</v>
      </c>
      <c r="E200" s="7">
        <v>500</v>
      </c>
      <c r="G200" s="2" t="s">
        <v>6</v>
      </c>
      <c r="H200" s="3">
        <v>14000</v>
      </c>
      <c r="J200" s="2" t="s">
        <v>21</v>
      </c>
      <c r="K200" s="7">
        <v>67</v>
      </c>
    </row>
    <row r="201" spans="1:11" x14ac:dyDescent="0.45">
      <c r="A201" s="2"/>
      <c r="B201" s="34"/>
      <c r="D201" s="2" t="s">
        <v>28</v>
      </c>
      <c r="E201" s="7">
        <v>835</v>
      </c>
      <c r="G201" s="2"/>
      <c r="H201" s="34"/>
      <c r="J201" s="2" t="s">
        <v>11</v>
      </c>
      <c r="K201" s="7">
        <v>4300</v>
      </c>
    </row>
    <row r="202" spans="1:11" x14ac:dyDescent="0.45">
      <c r="A202" s="2"/>
      <c r="B202" s="34"/>
      <c r="D202" s="31" t="s">
        <v>12</v>
      </c>
      <c r="E202" s="7">
        <v>321</v>
      </c>
      <c r="G202" s="2"/>
      <c r="H202" s="34"/>
      <c r="J202" s="2" t="s">
        <v>28</v>
      </c>
      <c r="K202" s="7">
        <v>1235</v>
      </c>
    </row>
    <row r="203" spans="1:11" x14ac:dyDescent="0.45">
      <c r="A203" s="2"/>
      <c r="B203" s="34"/>
      <c r="D203" s="2"/>
      <c r="E203" s="7"/>
      <c r="G203" s="2"/>
      <c r="H203" s="34"/>
      <c r="J203" s="2" t="s">
        <v>12</v>
      </c>
      <c r="K203" s="7">
        <v>1063</v>
      </c>
    </row>
    <row r="204" spans="1:11" x14ac:dyDescent="0.45">
      <c r="A204" s="2"/>
      <c r="B204" s="34"/>
      <c r="D204" s="2"/>
      <c r="E204" s="7"/>
      <c r="G204" s="2"/>
      <c r="H204" s="34"/>
      <c r="J204" s="2" t="s">
        <v>36</v>
      </c>
      <c r="K204" s="7">
        <v>552</v>
      </c>
    </row>
    <row r="205" spans="1:11" x14ac:dyDescent="0.45">
      <c r="A205" s="2"/>
      <c r="B205" s="34"/>
      <c r="D205" s="2"/>
      <c r="E205" s="7"/>
      <c r="G205" s="2"/>
      <c r="H205" s="34"/>
      <c r="J205" s="2" t="s">
        <v>84</v>
      </c>
      <c r="K205" s="7">
        <v>2000</v>
      </c>
    </row>
    <row r="206" spans="1:11" x14ac:dyDescent="0.45">
      <c r="A206" s="2"/>
      <c r="B206" s="34"/>
      <c r="D206" s="2"/>
      <c r="E206" s="7"/>
      <c r="G206" s="2"/>
      <c r="H206" s="34"/>
      <c r="J206" s="2" t="s">
        <v>85</v>
      </c>
      <c r="K206" s="7">
        <v>1060</v>
      </c>
    </row>
    <row r="207" spans="1:11" x14ac:dyDescent="0.45">
      <c r="A207" s="2"/>
      <c r="B207" s="34"/>
      <c r="D207" s="2"/>
      <c r="E207" s="7"/>
      <c r="G207" s="2"/>
      <c r="H207" s="34"/>
      <c r="J207" s="2"/>
      <c r="K207" s="7"/>
    </row>
    <row r="208" spans="1:11" x14ac:dyDescent="0.45">
      <c r="A208" s="2"/>
      <c r="B208" s="34"/>
      <c r="D208" s="35"/>
      <c r="E208" s="7"/>
      <c r="G208" s="2"/>
      <c r="H208" s="34"/>
      <c r="J208" s="2"/>
      <c r="K208" s="7"/>
    </row>
    <row r="209" spans="1:11" x14ac:dyDescent="0.45">
      <c r="A209" s="2"/>
      <c r="B209" s="4"/>
      <c r="D209" s="2"/>
      <c r="E209" s="7"/>
      <c r="G209" s="2"/>
      <c r="H209" s="4"/>
      <c r="J209" s="2"/>
      <c r="K209" s="7"/>
    </row>
    <row r="210" spans="1:11" x14ac:dyDescent="0.45">
      <c r="A210" s="2"/>
      <c r="B210" s="4"/>
      <c r="D210" s="36"/>
      <c r="E210" s="7"/>
      <c r="G210" s="2"/>
      <c r="H210" s="4"/>
      <c r="J210" s="36"/>
      <c r="K210" s="7"/>
    </row>
    <row r="211" spans="1:11" x14ac:dyDescent="0.45">
      <c r="A211" s="2"/>
      <c r="B211" s="4"/>
      <c r="D211" s="2"/>
      <c r="E211" s="7"/>
      <c r="G211" s="2"/>
      <c r="H211" s="4"/>
      <c r="J211" s="2"/>
      <c r="K211" s="7"/>
    </row>
    <row r="212" spans="1:11" ht="14.65" thickBot="1" x14ac:dyDescent="0.5">
      <c r="A212" s="5"/>
      <c r="B212" s="9">
        <f>SUM(B200:B211)</f>
        <v>932.44</v>
      </c>
      <c r="C212" s="8"/>
      <c r="D212" s="10"/>
      <c r="E212" s="9">
        <f>SUM(E200:E211)</f>
        <v>1656</v>
      </c>
      <c r="G212" s="5"/>
      <c r="H212" s="9">
        <f>SUM(H200:H211)</f>
        <v>14000</v>
      </c>
      <c r="I212" s="8"/>
      <c r="J212" s="10"/>
      <c r="K212" s="9">
        <f>SUM(K200:K211)</f>
        <v>10277</v>
      </c>
    </row>
    <row r="214" spans="1:11" ht="14.65" thickBot="1" x14ac:dyDescent="0.5"/>
    <row r="215" spans="1:11" ht="14.65" thickBot="1" x14ac:dyDescent="0.5">
      <c r="A215" s="38" t="s">
        <v>86</v>
      </c>
      <c r="B215" s="39"/>
      <c r="C215" s="39"/>
      <c r="D215" s="39"/>
      <c r="E215" s="40"/>
      <c r="G215" s="38" t="s">
        <v>87</v>
      </c>
      <c r="H215" s="39"/>
      <c r="I215" s="39"/>
      <c r="J215" s="39"/>
      <c r="K215" s="40"/>
    </row>
    <row r="216" spans="1:11" ht="14.65" thickBot="1" x14ac:dyDescent="0.5">
      <c r="A216" s="41" t="s">
        <v>4</v>
      </c>
      <c r="B216" s="42"/>
      <c r="D216" s="41" t="s">
        <v>5</v>
      </c>
      <c r="E216" s="42"/>
      <c r="G216" s="41" t="s">
        <v>4</v>
      </c>
      <c r="H216" s="42"/>
      <c r="J216" s="41" t="s">
        <v>5</v>
      </c>
      <c r="K216" s="42"/>
    </row>
    <row r="217" spans="1:11" x14ac:dyDescent="0.45">
      <c r="A217" s="2" t="s">
        <v>6</v>
      </c>
      <c r="B217" s="3">
        <v>1085</v>
      </c>
      <c r="D217" s="2" t="s">
        <v>88</v>
      </c>
      <c r="E217" s="7">
        <v>612</v>
      </c>
      <c r="G217" s="2" t="s">
        <v>6</v>
      </c>
      <c r="H217" s="3">
        <v>10000</v>
      </c>
      <c r="J217" s="2" t="s">
        <v>21</v>
      </c>
      <c r="K217" s="7">
        <v>225</v>
      </c>
    </row>
    <row r="218" spans="1:11" x14ac:dyDescent="0.45">
      <c r="A218" s="2"/>
      <c r="B218" s="34"/>
      <c r="D218" s="2" t="s">
        <v>89</v>
      </c>
      <c r="E218" s="7">
        <v>622</v>
      </c>
      <c r="G218" s="2" t="s">
        <v>90</v>
      </c>
      <c r="H218" s="34">
        <v>9000</v>
      </c>
      <c r="J218" s="2" t="s">
        <v>11</v>
      </c>
      <c r="K218" s="7">
        <v>4140</v>
      </c>
    </row>
    <row r="219" spans="1:11" x14ac:dyDescent="0.45">
      <c r="A219" s="2"/>
      <c r="B219" s="34"/>
      <c r="D219" s="2" t="s">
        <v>12</v>
      </c>
      <c r="E219" s="7">
        <v>278</v>
      </c>
      <c r="G219" s="2"/>
      <c r="H219" s="34"/>
      <c r="J219" s="2" t="s">
        <v>28</v>
      </c>
      <c r="K219" s="7">
        <v>1750</v>
      </c>
    </row>
    <row r="220" spans="1:11" x14ac:dyDescent="0.45">
      <c r="A220" s="2"/>
      <c r="B220" s="34"/>
      <c r="D220" s="2"/>
      <c r="E220" s="7"/>
      <c r="G220" s="2"/>
      <c r="H220" s="34"/>
      <c r="J220" s="2" t="s">
        <v>91</v>
      </c>
      <c r="K220" s="7">
        <v>5351</v>
      </c>
    </row>
    <row r="221" spans="1:11" x14ac:dyDescent="0.45">
      <c r="A221" s="2"/>
      <c r="B221" s="34"/>
      <c r="D221" s="2"/>
      <c r="E221" s="7"/>
      <c r="G221" s="2"/>
      <c r="H221" s="34"/>
      <c r="J221" s="2" t="s">
        <v>36</v>
      </c>
      <c r="K221" s="7">
        <v>1035</v>
      </c>
    </row>
    <row r="222" spans="1:11" x14ac:dyDescent="0.45">
      <c r="A222" s="2"/>
      <c r="B222" s="34"/>
      <c r="D222" s="2"/>
      <c r="E222" s="7"/>
      <c r="G222" s="2"/>
      <c r="H222" s="34"/>
      <c r="J222" s="2" t="s">
        <v>84</v>
      </c>
      <c r="K222" s="7">
        <v>1750</v>
      </c>
    </row>
    <row r="223" spans="1:11" x14ac:dyDescent="0.45">
      <c r="A223" s="2"/>
      <c r="B223" s="34"/>
      <c r="D223" s="2"/>
      <c r="E223" s="7"/>
      <c r="G223" s="2"/>
      <c r="H223" s="34"/>
      <c r="J223" s="2" t="s">
        <v>14</v>
      </c>
      <c r="K223" s="7">
        <v>1695</v>
      </c>
    </row>
    <row r="224" spans="1:11" x14ac:dyDescent="0.45">
      <c r="A224" s="2"/>
      <c r="B224" s="34"/>
      <c r="D224" s="2"/>
      <c r="E224" s="7"/>
      <c r="G224" s="2"/>
      <c r="H224" s="34"/>
      <c r="J224" s="2" t="s">
        <v>92</v>
      </c>
      <c r="K224" s="7">
        <v>1100</v>
      </c>
    </row>
    <row r="225" spans="1:11" x14ac:dyDescent="0.45">
      <c r="A225" s="2"/>
      <c r="B225" s="34"/>
      <c r="D225" s="2"/>
      <c r="E225" s="7"/>
      <c r="G225" s="2"/>
      <c r="H225" s="34"/>
      <c r="J225" s="2" t="s">
        <v>93</v>
      </c>
      <c r="K225" s="7">
        <v>168</v>
      </c>
    </row>
    <row r="226" spans="1:11" x14ac:dyDescent="0.45">
      <c r="A226" s="2"/>
      <c r="B226" s="4"/>
      <c r="D226" s="2"/>
      <c r="E226" s="7"/>
      <c r="G226" s="2"/>
      <c r="H226" s="4"/>
      <c r="J226" s="2" t="s">
        <v>94</v>
      </c>
      <c r="K226" s="7">
        <v>6770</v>
      </c>
    </row>
    <row r="227" spans="1:11" x14ac:dyDescent="0.45">
      <c r="A227" s="2"/>
      <c r="B227" s="4"/>
      <c r="D227" s="36"/>
      <c r="E227" s="7"/>
      <c r="G227" s="2"/>
      <c r="H227" s="4"/>
      <c r="J227" s="36"/>
      <c r="K227" s="7"/>
    </row>
    <row r="228" spans="1:11" x14ac:dyDescent="0.45">
      <c r="A228" s="2"/>
      <c r="B228" s="4"/>
      <c r="D228" s="2"/>
      <c r="E228" s="7"/>
      <c r="G228" s="2"/>
      <c r="H228" s="4"/>
      <c r="J228" s="2"/>
      <c r="K228" s="7"/>
    </row>
    <row r="229" spans="1:11" ht="14.65" thickBot="1" x14ac:dyDescent="0.5">
      <c r="A229" s="5"/>
      <c r="B229" s="9">
        <f>SUM(B217:B228)</f>
        <v>1085</v>
      </c>
      <c r="C229" s="8"/>
      <c r="D229" s="10"/>
      <c r="E229" s="9">
        <f>SUM(E217:E228)</f>
        <v>1512</v>
      </c>
      <c r="G229" s="5"/>
      <c r="H229" s="9">
        <f>SUM(H217:H228)</f>
        <v>19000</v>
      </c>
      <c r="I229" s="8"/>
      <c r="J229" s="10"/>
      <c r="K229" s="9">
        <f>SUM(K217:K228)</f>
        <v>23984</v>
      </c>
    </row>
    <row r="230" spans="1:11" ht="14.65" thickBot="1" x14ac:dyDescent="0.5"/>
    <row r="231" spans="1:11" ht="14.65" thickBot="1" x14ac:dyDescent="0.5">
      <c r="A231" s="43" t="s">
        <v>95</v>
      </c>
      <c r="B231" s="44"/>
      <c r="C231" s="44"/>
      <c r="D231" s="44"/>
      <c r="E231" s="45"/>
      <c r="G231" s="38" t="s">
        <v>96</v>
      </c>
      <c r="H231" s="39"/>
      <c r="I231" s="39"/>
      <c r="J231" s="39"/>
      <c r="K231" s="40"/>
    </row>
    <row r="232" spans="1:11" ht="14.65" thickBot="1" x14ac:dyDescent="0.5">
      <c r="A232" s="41" t="s">
        <v>4</v>
      </c>
      <c r="B232" s="42"/>
      <c r="D232" s="41" t="s">
        <v>5</v>
      </c>
      <c r="E232" s="42"/>
      <c r="G232" s="41" t="s">
        <v>4</v>
      </c>
      <c r="H232" s="42"/>
      <c r="J232" s="41" t="s">
        <v>5</v>
      </c>
      <c r="K232" s="42"/>
    </row>
    <row r="233" spans="1:11" x14ac:dyDescent="0.45">
      <c r="A233" s="2" t="s">
        <v>6</v>
      </c>
      <c r="B233" s="3">
        <v>4200</v>
      </c>
      <c r="D233" s="2" t="s">
        <v>66</v>
      </c>
      <c r="E233" s="7">
        <v>1284</v>
      </c>
      <c r="G233" s="2" t="s">
        <v>6</v>
      </c>
      <c r="H233" s="3">
        <v>12800</v>
      </c>
      <c r="J233" s="2" t="s">
        <v>97</v>
      </c>
      <c r="K233" s="7">
        <v>5359</v>
      </c>
    </row>
    <row r="234" spans="1:11" x14ac:dyDescent="0.45">
      <c r="A234" s="2"/>
      <c r="B234" s="34"/>
      <c r="D234" s="2" t="s">
        <v>98</v>
      </c>
      <c r="E234" s="7">
        <v>1626</v>
      </c>
      <c r="G234" s="2" t="s">
        <v>99</v>
      </c>
      <c r="H234" s="34">
        <v>750</v>
      </c>
      <c r="J234" s="2" t="s">
        <v>103</v>
      </c>
      <c r="K234" s="7">
        <v>1750</v>
      </c>
    </row>
    <row r="235" spans="1:11" ht="28.5" x14ac:dyDescent="0.45">
      <c r="A235" s="2"/>
      <c r="B235" s="34"/>
      <c r="D235" s="31" t="s">
        <v>100</v>
      </c>
      <c r="E235" s="7">
        <v>0</v>
      </c>
      <c r="G235" s="2"/>
      <c r="H235" s="34"/>
      <c r="J235" s="2" t="s">
        <v>104</v>
      </c>
      <c r="K235" s="7">
        <v>2277</v>
      </c>
    </row>
    <row r="236" spans="1:11" x14ac:dyDescent="0.45">
      <c r="A236" s="2"/>
      <c r="B236" s="34"/>
      <c r="D236" s="2" t="s">
        <v>101</v>
      </c>
      <c r="E236" s="7">
        <v>175</v>
      </c>
      <c r="G236" s="2"/>
      <c r="H236" s="34"/>
      <c r="J236" s="2" t="s">
        <v>105</v>
      </c>
      <c r="K236" s="7">
        <v>1050</v>
      </c>
    </row>
    <row r="237" spans="1:11" x14ac:dyDescent="0.45">
      <c r="A237" s="2"/>
      <c r="B237" s="34"/>
      <c r="D237" s="2" t="s">
        <v>102</v>
      </c>
      <c r="E237" s="7">
        <v>95</v>
      </c>
      <c r="G237" s="2"/>
      <c r="H237" s="34"/>
      <c r="J237" s="2" t="s">
        <v>106</v>
      </c>
      <c r="K237" s="7">
        <v>110</v>
      </c>
    </row>
    <row r="238" spans="1:11" x14ac:dyDescent="0.45">
      <c r="A238" s="2"/>
      <c r="B238" s="34"/>
      <c r="D238" s="2"/>
      <c r="E238" s="7"/>
      <c r="G238" s="2"/>
      <c r="H238" s="34"/>
      <c r="J238" s="2" t="s">
        <v>107</v>
      </c>
      <c r="K238" s="7">
        <v>140</v>
      </c>
    </row>
    <row r="239" spans="1:11" x14ac:dyDescent="0.45">
      <c r="A239" s="2"/>
      <c r="B239" s="34"/>
      <c r="D239" s="2"/>
      <c r="E239" s="7"/>
      <c r="G239" s="2"/>
      <c r="H239" s="34"/>
      <c r="J239" s="2"/>
      <c r="K239" s="7"/>
    </row>
    <row r="240" spans="1:11" x14ac:dyDescent="0.45">
      <c r="A240" s="2"/>
      <c r="B240" s="34"/>
      <c r="D240" s="2"/>
      <c r="E240" s="7"/>
      <c r="G240" s="2"/>
      <c r="H240" s="34"/>
      <c r="J240" s="2"/>
      <c r="K240" s="7"/>
    </row>
    <row r="241" spans="1:11" x14ac:dyDescent="0.45">
      <c r="A241" s="2"/>
      <c r="B241" s="34"/>
      <c r="D241" s="35"/>
      <c r="E241" s="7"/>
      <c r="G241" s="2"/>
      <c r="H241" s="34"/>
      <c r="J241" s="2"/>
      <c r="K241" s="7"/>
    </row>
    <row r="242" spans="1:11" x14ac:dyDescent="0.45">
      <c r="A242" s="2"/>
      <c r="B242" s="4"/>
      <c r="D242" s="2"/>
      <c r="E242" s="7"/>
      <c r="G242" s="2"/>
      <c r="H242" s="4"/>
      <c r="J242" s="2"/>
      <c r="K242" s="7"/>
    </row>
    <row r="243" spans="1:11" x14ac:dyDescent="0.45">
      <c r="A243" s="2"/>
      <c r="B243" s="4"/>
      <c r="D243" s="36"/>
      <c r="E243" s="7"/>
      <c r="G243" s="2"/>
      <c r="H243" s="4"/>
      <c r="J243" s="36"/>
      <c r="K243" s="7"/>
    </row>
    <row r="244" spans="1:11" x14ac:dyDescent="0.45">
      <c r="A244" s="2"/>
      <c r="B244" s="4"/>
      <c r="D244" s="2"/>
      <c r="E244" s="7"/>
      <c r="G244" s="2"/>
      <c r="H244" s="4"/>
      <c r="J244" s="2"/>
      <c r="K244" s="7"/>
    </row>
    <row r="245" spans="1:11" ht="14.65" thickBot="1" x14ac:dyDescent="0.5">
      <c r="A245" s="5"/>
      <c r="B245" s="9">
        <f>SUM(B233:B244)</f>
        <v>4200</v>
      </c>
      <c r="C245" s="8"/>
      <c r="D245" s="10"/>
      <c r="E245" s="9">
        <f>SUM(E233:E244)</f>
        <v>3180</v>
      </c>
      <c r="G245" s="5"/>
      <c r="H245" s="9">
        <f>SUM(H233:H244)</f>
        <v>13550</v>
      </c>
      <c r="I245" s="8"/>
      <c r="J245" s="10"/>
      <c r="K245" s="9">
        <f>SUM(K233:K244)</f>
        <v>10686</v>
      </c>
    </row>
    <row r="247" spans="1:11" ht="14.65" thickBot="1" x14ac:dyDescent="0.5"/>
    <row r="248" spans="1:11" ht="14.65" thickBot="1" x14ac:dyDescent="0.5">
      <c r="A248" s="38" t="s">
        <v>108</v>
      </c>
      <c r="B248" s="39"/>
      <c r="C248" s="39"/>
      <c r="D248" s="39"/>
      <c r="E248" s="40"/>
      <c r="G248" s="38" t="s">
        <v>109</v>
      </c>
      <c r="H248" s="39"/>
      <c r="I248" s="39"/>
      <c r="J248" s="39"/>
      <c r="K248" s="40"/>
    </row>
    <row r="249" spans="1:11" ht="14.65" thickBot="1" x14ac:dyDescent="0.5">
      <c r="A249" s="41" t="s">
        <v>4</v>
      </c>
      <c r="B249" s="42"/>
      <c r="D249" s="41" t="s">
        <v>5</v>
      </c>
      <c r="E249" s="42"/>
      <c r="G249" s="41" t="s">
        <v>4</v>
      </c>
      <c r="H249" s="42"/>
      <c r="J249" s="41" t="s">
        <v>5</v>
      </c>
      <c r="K249" s="42"/>
    </row>
    <row r="250" spans="1:11" x14ac:dyDescent="0.45">
      <c r="A250" s="2" t="s">
        <v>110</v>
      </c>
      <c r="B250" s="3">
        <v>951</v>
      </c>
      <c r="D250" s="2" t="s">
        <v>111</v>
      </c>
      <c r="E250" s="7">
        <v>1573</v>
      </c>
      <c r="G250" s="2" t="s">
        <v>6</v>
      </c>
      <c r="H250" s="3">
        <v>12000</v>
      </c>
      <c r="J250" s="2" t="s">
        <v>97</v>
      </c>
      <c r="K250" s="7">
        <v>2670</v>
      </c>
    </row>
    <row r="251" spans="1:11" x14ac:dyDescent="0.45">
      <c r="A251" s="2" t="s">
        <v>99</v>
      </c>
      <c r="B251" s="34"/>
      <c r="D251" s="2" t="s">
        <v>112</v>
      </c>
      <c r="E251" s="7">
        <v>700</v>
      </c>
      <c r="G251" s="2"/>
      <c r="H251" s="34"/>
      <c r="J251" s="2" t="s">
        <v>117</v>
      </c>
      <c r="K251" s="7">
        <v>1750</v>
      </c>
    </row>
    <row r="252" spans="1:11" x14ac:dyDescent="0.45">
      <c r="A252" s="2"/>
      <c r="B252" s="34"/>
      <c r="D252" s="2" t="s">
        <v>113</v>
      </c>
      <c r="E252" s="7">
        <v>624</v>
      </c>
      <c r="G252" s="2"/>
      <c r="H252" s="34"/>
      <c r="J252" s="2" t="s">
        <v>118</v>
      </c>
      <c r="K252" s="7">
        <v>1618</v>
      </c>
    </row>
    <row r="253" spans="1:11" x14ac:dyDescent="0.45">
      <c r="A253" s="2"/>
      <c r="B253" s="34"/>
      <c r="D253" s="2"/>
      <c r="E253" s="7"/>
      <c r="G253" s="2"/>
      <c r="H253" s="34"/>
      <c r="J253" s="2" t="s">
        <v>105</v>
      </c>
      <c r="K253" s="7">
        <v>1810</v>
      </c>
    </row>
    <row r="254" spans="1:11" x14ac:dyDescent="0.45">
      <c r="A254" s="2"/>
      <c r="B254" s="34"/>
      <c r="D254" s="2"/>
      <c r="E254" s="7"/>
      <c r="G254" s="2"/>
      <c r="H254" s="34"/>
      <c r="J254" s="2" t="s">
        <v>114</v>
      </c>
      <c r="K254" s="7">
        <v>168</v>
      </c>
    </row>
    <row r="255" spans="1:11" x14ac:dyDescent="0.45">
      <c r="A255" s="2"/>
      <c r="B255" s="34"/>
      <c r="D255" s="2"/>
      <c r="E255" s="7"/>
      <c r="G255" s="2"/>
      <c r="H255" s="34"/>
      <c r="J255" s="2" t="s">
        <v>115</v>
      </c>
      <c r="K255" s="7">
        <v>75</v>
      </c>
    </row>
    <row r="256" spans="1:11" x14ac:dyDescent="0.45">
      <c r="A256" s="2"/>
      <c r="B256" s="34"/>
      <c r="D256" s="2"/>
      <c r="E256" s="7"/>
      <c r="G256" s="2"/>
      <c r="H256" s="34"/>
      <c r="J256" s="2"/>
      <c r="K256" s="7"/>
    </row>
    <row r="257" spans="1:11" x14ac:dyDescent="0.45">
      <c r="A257" s="2"/>
      <c r="B257" s="34"/>
      <c r="D257" s="2"/>
      <c r="E257" s="7"/>
      <c r="G257" s="2"/>
      <c r="H257" s="34"/>
      <c r="J257" s="2"/>
      <c r="K257" s="7"/>
    </row>
    <row r="258" spans="1:11" x14ac:dyDescent="0.45">
      <c r="A258" s="2"/>
      <c r="B258" s="34"/>
      <c r="D258" s="2"/>
      <c r="E258" s="7"/>
      <c r="G258" s="2"/>
      <c r="H258" s="34"/>
      <c r="J258" s="2"/>
      <c r="K258" s="7"/>
    </row>
    <row r="259" spans="1:11" x14ac:dyDescent="0.45">
      <c r="A259" s="2"/>
      <c r="B259" s="4"/>
      <c r="D259" s="2"/>
      <c r="E259" s="7"/>
      <c r="G259" s="2"/>
      <c r="H259" s="4"/>
      <c r="J259" s="2"/>
      <c r="K259" s="7"/>
    </row>
    <row r="260" spans="1:11" x14ac:dyDescent="0.45">
      <c r="A260" s="2"/>
      <c r="B260" s="4"/>
      <c r="D260" s="36"/>
      <c r="E260" s="7"/>
      <c r="G260" s="2"/>
      <c r="H260" s="4"/>
      <c r="J260" s="36"/>
      <c r="K260" s="7"/>
    </row>
    <row r="261" spans="1:11" x14ac:dyDescent="0.45">
      <c r="A261" s="2"/>
      <c r="B261" s="4"/>
      <c r="D261" s="2"/>
      <c r="E261" s="7"/>
      <c r="G261" s="2"/>
      <c r="H261" s="4"/>
      <c r="J261" s="2"/>
      <c r="K261" s="7"/>
    </row>
    <row r="262" spans="1:11" ht="14.65" thickBot="1" x14ac:dyDescent="0.5">
      <c r="A262" s="5"/>
      <c r="B262" s="9">
        <f>SUM(B250:B261)</f>
        <v>951</v>
      </c>
      <c r="C262" s="8"/>
      <c r="D262" s="10"/>
      <c r="E262" s="9">
        <f>SUM(E250:E261)</f>
        <v>2897</v>
      </c>
      <c r="G262" s="5"/>
      <c r="H262" s="9">
        <f>SUM(H250:H261)</f>
        <v>12000</v>
      </c>
      <c r="I262" s="8"/>
      <c r="J262" s="10"/>
      <c r="K262" s="9">
        <f>SUM(K250:K261)</f>
        <v>8091</v>
      </c>
    </row>
  </sheetData>
  <sortState xmlns:xlrd2="http://schemas.microsoft.com/office/spreadsheetml/2017/richdata2" ref="D46:E56">
    <sortCondition ref="D46:D56"/>
  </sortState>
  <mergeCells count="97">
    <mergeCell ref="A248:E248"/>
    <mergeCell ref="A249:B249"/>
    <mergeCell ref="D249:E249"/>
    <mergeCell ref="G248:K248"/>
    <mergeCell ref="G249:H249"/>
    <mergeCell ref="J249:K249"/>
    <mergeCell ref="G198:K198"/>
    <mergeCell ref="G199:H199"/>
    <mergeCell ref="J199:K199"/>
    <mergeCell ref="G215:K215"/>
    <mergeCell ref="G216:H216"/>
    <mergeCell ref="J216:K216"/>
    <mergeCell ref="G181:K181"/>
    <mergeCell ref="A182:B182"/>
    <mergeCell ref="D182:E182"/>
    <mergeCell ref="G182:H182"/>
    <mergeCell ref="J182:K182"/>
    <mergeCell ref="A130:B130"/>
    <mergeCell ref="D130:E130"/>
    <mergeCell ref="A146:E146"/>
    <mergeCell ref="A147:B147"/>
    <mergeCell ref="D147:E147"/>
    <mergeCell ref="G112:K112"/>
    <mergeCell ref="G129:K129"/>
    <mergeCell ref="A129:E129"/>
    <mergeCell ref="J96:K96"/>
    <mergeCell ref="A113:B113"/>
    <mergeCell ref="D113:E113"/>
    <mergeCell ref="G130:H130"/>
    <mergeCell ref="J130:K130"/>
    <mergeCell ref="J45:K45"/>
    <mergeCell ref="A45:B45"/>
    <mergeCell ref="D45:E45"/>
    <mergeCell ref="G45:H45"/>
    <mergeCell ref="G61:K61"/>
    <mergeCell ref="A61:E61"/>
    <mergeCell ref="A62:B62"/>
    <mergeCell ref="D62:E62"/>
    <mergeCell ref="G113:H113"/>
    <mergeCell ref="A95:E95"/>
    <mergeCell ref="A96:B96"/>
    <mergeCell ref="D96:E96"/>
    <mergeCell ref="J113:K113"/>
    <mergeCell ref="A112:E112"/>
    <mergeCell ref="A78:E78"/>
    <mergeCell ref="A79:B79"/>
    <mergeCell ref="D79:E79"/>
    <mergeCell ref="G78:K78"/>
    <mergeCell ref="G79:H79"/>
    <mergeCell ref="J79:K79"/>
    <mergeCell ref="A17:E17"/>
    <mergeCell ref="A18:B18"/>
    <mergeCell ref="D18:E18"/>
    <mergeCell ref="G17:K17"/>
    <mergeCell ref="A44:E44"/>
    <mergeCell ref="G44:K44"/>
    <mergeCell ref="J18:K18"/>
    <mergeCell ref="A29:E29"/>
    <mergeCell ref="G18:H18"/>
    <mergeCell ref="G62:H62"/>
    <mergeCell ref="J62:K62"/>
    <mergeCell ref="G95:K95"/>
    <mergeCell ref="G96:H96"/>
    <mergeCell ref="E1:G1"/>
    <mergeCell ref="A5:E5"/>
    <mergeCell ref="G5:K5"/>
    <mergeCell ref="A30:B30"/>
    <mergeCell ref="D30:E30"/>
    <mergeCell ref="G30:H30"/>
    <mergeCell ref="J30:K30"/>
    <mergeCell ref="A6:B6"/>
    <mergeCell ref="D6:E6"/>
    <mergeCell ref="G6:H6"/>
    <mergeCell ref="G29:K29"/>
    <mergeCell ref="J6:K6"/>
    <mergeCell ref="A164:E164"/>
    <mergeCell ref="A165:B165"/>
    <mergeCell ref="D165:E165"/>
    <mergeCell ref="A198:E198"/>
    <mergeCell ref="A199:B199"/>
    <mergeCell ref="D199:E199"/>
    <mergeCell ref="A181:E181"/>
    <mergeCell ref="G146:K146"/>
    <mergeCell ref="G147:H147"/>
    <mergeCell ref="J147:K147"/>
    <mergeCell ref="G164:K164"/>
    <mergeCell ref="G165:H165"/>
    <mergeCell ref="J165:K165"/>
    <mergeCell ref="G231:K231"/>
    <mergeCell ref="G232:H232"/>
    <mergeCell ref="J232:K232"/>
    <mergeCell ref="A215:E215"/>
    <mergeCell ref="A216:B216"/>
    <mergeCell ref="D216:E216"/>
    <mergeCell ref="A231:E231"/>
    <mergeCell ref="A232:B232"/>
    <mergeCell ref="D232:E23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3"/>
    </sheetView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96A8D8CE02754DA019DD6A66AFEC28" ma:contentTypeVersion="8" ma:contentTypeDescription="Create a new document." ma:contentTypeScope="" ma:versionID="b417ead720a498cfbc6a9395f6d2c6bb">
  <xsd:schema xmlns:xsd="http://www.w3.org/2001/XMLSchema" xmlns:xs="http://www.w3.org/2001/XMLSchema" xmlns:p="http://schemas.microsoft.com/office/2006/metadata/properties" xmlns:ns3="4aa6049d-de72-4bbe-a831-3ed932357685" xmlns:ns4="58b08352-14af-4d3b-9210-8597d5d72b79" targetNamespace="http://schemas.microsoft.com/office/2006/metadata/properties" ma:root="true" ma:fieldsID="49c82de86b53680a5a865cc85dc1587c" ns3:_="" ns4:_="">
    <xsd:import namespace="4aa6049d-de72-4bbe-a831-3ed932357685"/>
    <xsd:import namespace="58b08352-14af-4d3b-9210-8597d5d72b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6049d-de72-4bbe-a831-3ed9323576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08352-14af-4d3b-9210-8597d5d72b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aa6049d-de72-4bbe-a831-3ed932357685" xsi:nil="true"/>
  </documentManagement>
</p:properties>
</file>

<file path=customXml/itemProps1.xml><?xml version="1.0" encoding="utf-8"?>
<ds:datastoreItem xmlns:ds="http://schemas.openxmlformats.org/officeDocument/2006/customXml" ds:itemID="{1E31DBFA-247E-4D01-8AD9-1210754D0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6049d-de72-4bbe-a831-3ed932357685"/>
    <ds:schemaRef ds:uri="58b08352-14af-4d3b-9210-8597d5d72b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726064-9A79-47F4-A998-BF7CE4577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A82C31-303F-4056-B12A-2055146AD268}">
  <ds:schemaRefs>
    <ds:schemaRef ds:uri="http://schemas.microsoft.com/office/2006/metadata/properties"/>
    <ds:schemaRef ds:uri="http://schemas.microsoft.com/office/infopath/2007/PartnerControls"/>
    <ds:schemaRef ds:uri="4aa6049d-de72-4bbe-a831-3ed9323576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Sakshi Mistry</dc:creator>
  <cp:keywords/>
  <dc:description/>
  <cp:lastModifiedBy>Sanjay Paharia</cp:lastModifiedBy>
  <cp:revision/>
  <dcterms:created xsi:type="dcterms:W3CDTF">2014-03-14T18:25:43Z</dcterms:created>
  <dcterms:modified xsi:type="dcterms:W3CDTF">2023-11-30T20:04:26Z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0x0101001E96A8D8CE02754DA019DD6A66AFEC28</vt:lpwstr>
  </property>
</Properties>
</file>